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065" tabRatio="409" firstSheet="2" activeTab="11"/>
  </bookViews>
  <sheets>
    <sheet name="Nrs" sheetId="22" r:id="rId1"/>
    <sheet name="Fiches" sheetId="20" r:id="rId2"/>
    <sheet name="Deelnemers" sheetId="5" r:id="rId3"/>
    <sheet name="M 1" sheetId="8" r:id="rId4"/>
    <sheet name="M 2" sheetId="18" r:id="rId5"/>
    <sheet name="M 3" sheetId="17" r:id="rId6"/>
    <sheet name="M 4" sheetId="16" r:id="rId7"/>
    <sheet name="M 5" sheetId="24" r:id="rId8"/>
    <sheet name="M 6" sheetId="23" r:id="rId9"/>
    <sheet name="M 7" sheetId="25" r:id="rId10"/>
    <sheet name="M 8" sheetId="26" r:id="rId11"/>
    <sheet name="Eindklassement" sheetId="12" r:id="rId12"/>
    <sheet name="Blad1" sheetId="27" r:id="rId13"/>
  </sheets>
  <definedNames>
    <definedName name="_xlnm._FilterDatabase" localSheetId="11" hidden="1">Eindklassement!$A$7:$CD$28</definedName>
    <definedName name="_xlnm.Print_Area" localSheetId="11">Eindklassement!$A$7:$J$28</definedName>
    <definedName name="_xlnm.Print_Area" localSheetId="0">Nrs!$A$10:$I$42</definedName>
  </definedNames>
  <calcPr calcId="125725"/>
</workbook>
</file>

<file path=xl/calcChain.xml><?xml version="1.0" encoding="utf-8"?>
<calcChain xmlns="http://schemas.openxmlformats.org/spreadsheetml/2006/main">
  <c r="M23" i="8"/>
  <c r="I23"/>
  <c r="F28" i="12" l="1"/>
  <c r="F27"/>
  <c r="F26"/>
  <c r="CB23" l="1"/>
  <c r="CC23"/>
  <c r="CD23"/>
  <c r="BY23"/>
  <c r="BZ23"/>
  <c r="CA23"/>
  <c r="BV23"/>
  <c r="BW23"/>
  <c r="BX23"/>
  <c r="BS23"/>
  <c r="BT23"/>
  <c r="BU23"/>
  <c r="BD23"/>
  <c r="BE23"/>
  <c r="BF23"/>
  <c r="BA23"/>
  <c r="BB23"/>
  <c r="BC23"/>
  <c r="AX23"/>
  <c r="AY23"/>
  <c r="AZ23"/>
  <c r="AU23"/>
  <c r="AV23"/>
  <c r="AW23"/>
  <c r="AF23"/>
  <c r="AG23"/>
  <c r="AH23"/>
  <c r="H9" i="26"/>
  <c r="AH22" i="12" s="1"/>
  <c r="H10" i="26"/>
  <c r="AH8" i="12" s="1"/>
  <c r="H11" i="26"/>
  <c r="AH10" i="12" s="1"/>
  <c r="H12" i="26"/>
  <c r="AH19" i="12" s="1"/>
  <c r="H13" i="26"/>
  <c r="AH13" i="12" s="1"/>
  <c r="H14" i="26"/>
  <c r="AH20" i="12" s="1"/>
  <c r="H15" i="26"/>
  <c r="AH12" i="12" s="1"/>
  <c r="H16" i="26"/>
  <c r="AH21" i="12" s="1"/>
  <c r="H17" i="26"/>
  <c r="AH14" i="12" s="1"/>
  <c r="H18" i="26"/>
  <c r="H19"/>
  <c r="AH11" i="12" s="1"/>
  <c r="H20" i="26"/>
  <c r="AH18" i="12" s="1"/>
  <c r="H21" i="26"/>
  <c r="AH9" i="12" s="1"/>
  <c r="H22" i="26"/>
  <c r="AH16" i="12" s="1"/>
  <c r="H23" i="26"/>
  <c r="AH15" i="12" s="1"/>
  <c r="I9" i="26"/>
  <c r="L9"/>
  <c r="BF22" i="12" s="1"/>
  <c r="M9" i="26"/>
  <c r="P9"/>
  <c r="CD22" i="12" s="1"/>
  <c r="Q9" i="26"/>
  <c r="I10"/>
  <c r="L10"/>
  <c r="K10" s="1"/>
  <c r="M10"/>
  <c r="P10"/>
  <c r="Q10"/>
  <c r="I11"/>
  <c r="L11"/>
  <c r="M11"/>
  <c r="P11"/>
  <c r="CD10" i="12" s="1"/>
  <c r="Q11" i="26"/>
  <c r="O11" s="1"/>
  <c r="AC23" i="12"/>
  <c r="AD23"/>
  <c r="AE23"/>
  <c r="Z23"/>
  <c r="AA23"/>
  <c r="AB23"/>
  <c r="W23"/>
  <c r="X23"/>
  <c r="Y23"/>
  <c r="Q23" i="26"/>
  <c r="P23"/>
  <c r="CD15" i="12" s="1"/>
  <c r="M23" i="26"/>
  <c r="L23"/>
  <c r="BF15" i="12" s="1"/>
  <c r="I23" i="26"/>
  <c r="Q22"/>
  <c r="P22"/>
  <c r="CD16" i="12" s="1"/>
  <c r="M22" i="26"/>
  <c r="L22"/>
  <c r="BF16" i="12" s="1"/>
  <c r="I22" i="26"/>
  <c r="Q21"/>
  <c r="O21" s="1"/>
  <c r="CC9" i="12" s="1"/>
  <c r="P21" i="26"/>
  <c r="CD9" i="12" s="1"/>
  <c r="M21" i="26"/>
  <c r="L21"/>
  <c r="BF9" i="12" s="1"/>
  <c r="I21" i="26"/>
  <c r="Q20"/>
  <c r="P20"/>
  <c r="CD18" i="12" s="1"/>
  <c r="M20" i="26"/>
  <c r="L20"/>
  <c r="BF18" i="12" s="1"/>
  <c r="I20" i="26"/>
  <c r="Q19"/>
  <c r="P19"/>
  <c r="CD11" i="12" s="1"/>
  <c r="M19" i="26"/>
  <c r="L19"/>
  <c r="BF11" i="12" s="1"/>
  <c r="I19" i="26"/>
  <c r="Q18"/>
  <c r="P18"/>
  <c r="CD17" i="12" s="1"/>
  <c r="M18" i="26"/>
  <c r="L18"/>
  <c r="BF17" i="12" s="1"/>
  <c r="I18" i="26"/>
  <c r="Q17"/>
  <c r="O17" s="1"/>
  <c r="P17"/>
  <c r="CD14" i="12" s="1"/>
  <c r="M17" i="26"/>
  <c r="L17"/>
  <c r="BF14" i="12" s="1"/>
  <c r="I17" i="26"/>
  <c r="Q16"/>
  <c r="P16"/>
  <c r="M16"/>
  <c r="L16"/>
  <c r="I16"/>
  <c r="Q15"/>
  <c r="P15"/>
  <c r="M15"/>
  <c r="L15"/>
  <c r="I15"/>
  <c r="Q14"/>
  <c r="P14"/>
  <c r="M14"/>
  <c r="L14"/>
  <c r="I14"/>
  <c r="Q13"/>
  <c r="P13"/>
  <c r="M13"/>
  <c r="L13"/>
  <c r="I13"/>
  <c r="Q12"/>
  <c r="P12"/>
  <c r="M12"/>
  <c r="L12"/>
  <c r="I12"/>
  <c r="Q23" i="25"/>
  <c r="P23"/>
  <c r="M23"/>
  <c r="L23"/>
  <c r="I23"/>
  <c r="H23"/>
  <c r="G23" s="1"/>
  <c r="AD15" i="12" s="1"/>
  <c r="Q22" i="25"/>
  <c r="P22"/>
  <c r="M22"/>
  <c r="L22"/>
  <c r="I22"/>
  <c r="H22"/>
  <c r="Q21"/>
  <c r="P21"/>
  <c r="M21"/>
  <c r="L21"/>
  <c r="I21"/>
  <c r="H21"/>
  <c r="Q20"/>
  <c r="P20"/>
  <c r="M20"/>
  <c r="L20"/>
  <c r="I20"/>
  <c r="H20"/>
  <c r="Q19"/>
  <c r="P19"/>
  <c r="M19"/>
  <c r="L19"/>
  <c r="I19"/>
  <c r="H19"/>
  <c r="G19" s="1"/>
  <c r="AD11" i="12" s="1"/>
  <c r="Q18" i="25"/>
  <c r="P18"/>
  <c r="M18"/>
  <c r="L18"/>
  <c r="I18"/>
  <c r="H18"/>
  <c r="Q17"/>
  <c r="P17"/>
  <c r="M17"/>
  <c r="L17"/>
  <c r="I17"/>
  <c r="H17"/>
  <c r="Q16"/>
  <c r="P16"/>
  <c r="M16"/>
  <c r="L16"/>
  <c r="I16"/>
  <c r="H16"/>
  <c r="Q15"/>
  <c r="P15"/>
  <c r="M15"/>
  <c r="L15"/>
  <c r="I15"/>
  <c r="H15"/>
  <c r="Q14"/>
  <c r="P14"/>
  <c r="M14"/>
  <c r="L14"/>
  <c r="I14"/>
  <c r="H14"/>
  <c r="Q13"/>
  <c r="P13"/>
  <c r="M13"/>
  <c r="L13"/>
  <c r="I13"/>
  <c r="H13"/>
  <c r="Q12"/>
  <c r="P12"/>
  <c r="M12"/>
  <c r="L12"/>
  <c r="I12"/>
  <c r="H12"/>
  <c r="Q11"/>
  <c r="P11"/>
  <c r="M11"/>
  <c r="L11"/>
  <c r="I11"/>
  <c r="H11"/>
  <c r="G11" s="1"/>
  <c r="AD10" i="12" s="1"/>
  <c r="Q10" i="25"/>
  <c r="P10"/>
  <c r="M10"/>
  <c r="L10"/>
  <c r="I10"/>
  <c r="H10"/>
  <c r="Q9"/>
  <c r="P9"/>
  <c r="M9"/>
  <c r="L9"/>
  <c r="I9"/>
  <c r="H9"/>
  <c r="Q23" i="24"/>
  <c r="P23"/>
  <c r="BU15" i="12" s="1"/>
  <c r="M23" i="24"/>
  <c r="L23"/>
  <c r="AW15" i="12" s="1"/>
  <c r="I23" i="24"/>
  <c r="H23"/>
  <c r="Y15" i="12" s="1"/>
  <c r="Q22" i="24"/>
  <c r="P22"/>
  <c r="BU16" i="12" s="1"/>
  <c r="M22" i="24"/>
  <c r="L22"/>
  <c r="AW16" i="12" s="1"/>
  <c r="I22" i="24"/>
  <c r="H22"/>
  <c r="Y16" i="12" s="1"/>
  <c r="Q21" i="24"/>
  <c r="O21" s="1"/>
  <c r="BT9" i="12" s="1"/>
  <c r="P21" i="24"/>
  <c r="BU9" i="12" s="1"/>
  <c r="M21" i="24"/>
  <c r="L21"/>
  <c r="AW9" i="12" s="1"/>
  <c r="I21" i="24"/>
  <c r="H21"/>
  <c r="Y9" i="12" s="1"/>
  <c r="Q20" i="24"/>
  <c r="P20"/>
  <c r="BU18" i="12" s="1"/>
  <c r="M20" i="24"/>
  <c r="L20"/>
  <c r="AW18" i="12" s="1"/>
  <c r="I20" i="24"/>
  <c r="H20"/>
  <c r="Y18" i="12" s="1"/>
  <c r="Q19" i="24"/>
  <c r="P19"/>
  <c r="BU11" i="12" s="1"/>
  <c r="M19" i="24"/>
  <c r="L19"/>
  <c r="AW11" i="12" s="1"/>
  <c r="I19" i="24"/>
  <c r="G19" s="1"/>
  <c r="X11" i="12" s="1"/>
  <c r="H19" i="24"/>
  <c r="Y11" i="12" s="1"/>
  <c r="Q18" i="24"/>
  <c r="P18"/>
  <c r="BU17" i="12" s="1"/>
  <c r="M18" i="24"/>
  <c r="L18"/>
  <c r="AW17" i="12" s="1"/>
  <c r="I18" i="24"/>
  <c r="H18"/>
  <c r="Y17" i="12" s="1"/>
  <c r="Q17" i="24"/>
  <c r="P17"/>
  <c r="BU14" i="12" s="1"/>
  <c r="M17" i="24"/>
  <c r="L17"/>
  <c r="AW14" i="12" s="1"/>
  <c r="I17" i="24"/>
  <c r="H17"/>
  <c r="Y14" i="12" s="1"/>
  <c r="Q16" i="24"/>
  <c r="P16"/>
  <c r="BU21" i="12" s="1"/>
  <c r="M16" i="24"/>
  <c r="K16" s="1"/>
  <c r="AV21" i="12" s="1"/>
  <c r="L16" i="24"/>
  <c r="AW21" i="12" s="1"/>
  <c r="I16" i="24"/>
  <c r="H16"/>
  <c r="Y21" i="12" s="1"/>
  <c r="Q15" i="24"/>
  <c r="P15"/>
  <c r="BU12" i="12" s="1"/>
  <c r="M15" i="24"/>
  <c r="L15"/>
  <c r="AW12" i="12" s="1"/>
  <c r="I15" i="24"/>
  <c r="H15"/>
  <c r="Y12" i="12" s="1"/>
  <c r="Q14" i="24"/>
  <c r="P14"/>
  <c r="BU20" i="12" s="1"/>
  <c r="M14" i="24"/>
  <c r="L14"/>
  <c r="AW20" i="12" s="1"/>
  <c r="I14" i="24"/>
  <c r="H14"/>
  <c r="Q13"/>
  <c r="P13"/>
  <c r="BU13" i="12" s="1"/>
  <c r="M13" i="24"/>
  <c r="L13"/>
  <c r="AW13" i="12" s="1"/>
  <c r="I13" i="24"/>
  <c r="H13"/>
  <c r="Y13" i="12" s="1"/>
  <c r="Q12" i="24"/>
  <c r="P12"/>
  <c r="BU19" i="12" s="1"/>
  <c r="M12" i="24"/>
  <c r="L12"/>
  <c r="AW19" i="12" s="1"/>
  <c r="I12" i="24"/>
  <c r="H12"/>
  <c r="Q11"/>
  <c r="P11"/>
  <c r="BU10" i="12" s="1"/>
  <c r="M11" i="24"/>
  <c r="L11"/>
  <c r="AW10" i="12" s="1"/>
  <c r="I11" i="24"/>
  <c r="H11"/>
  <c r="Y10" i="12" s="1"/>
  <c r="Q10" i="24"/>
  <c r="P10"/>
  <c r="BU8" i="12" s="1"/>
  <c r="M10" i="24"/>
  <c r="L10"/>
  <c r="AW8" i="12" s="1"/>
  <c r="I10" i="24"/>
  <c r="H10"/>
  <c r="Q9"/>
  <c r="P9"/>
  <c r="M9"/>
  <c r="L9"/>
  <c r="AW22" i="12" s="1"/>
  <c r="I9" i="24"/>
  <c r="H9"/>
  <c r="Q23" i="23"/>
  <c r="P23"/>
  <c r="M23"/>
  <c r="L23"/>
  <c r="I23"/>
  <c r="H23"/>
  <c r="Q22"/>
  <c r="P22"/>
  <c r="M22"/>
  <c r="L22"/>
  <c r="I22"/>
  <c r="H22"/>
  <c r="Q21"/>
  <c r="P21"/>
  <c r="M21"/>
  <c r="L21"/>
  <c r="I21"/>
  <c r="H21"/>
  <c r="Q20"/>
  <c r="P20"/>
  <c r="M20"/>
  <c r="L20"/>
  <c r="I20"/>
  <c r="H20"/>
  <c r="Q19"/>
  <c r="P19"/>
  <c r="M19"/>
  <c r="L19"/>
  <c r="I19"/>
  <c r="H19"/>
  <c r="G19" s="1"/>
  <c r="AA11" i="12" s="1"/>
  <c r="Q18" i="23"/>
  <c r="P18"/>
  <c r="M18"/>
  <c r="L18"/>
  <c r="I18"/>
  <c r="H18"/>
  <c r="Q17"/>
  <c r="P17"/>
  <c r="M17"/>
  <c r="L17"/>
  <c r="I17"/>
  <c r="H17"/>
  <c r="G17" s="1"/>
  <c r="AA14" i="12" s="1"/>
  <c r="Q16" i="23"/>
  <c r="P16"/>
  <c r="M16"/>
  <c r="L16"/>
  <c r="I16"/>
  <c r="H16"/>
  <c r="Q15"/>
  <c r="P15"/>
  <c r="M15"/>
  <c r="L15"/>
  <c r="I15"/>
  <c r="H15"/>
  <c r="Q14"/>
  <c r="P14"/>
  <c r="M14"/>
  <c r="L14"/>
  <c r="I14"/>
  <c r="H14"/>
  <c r="Q13"/>
  <c r="P13"/>
  <c r="M13"/>
  <c r="L13"/>
  <c r="I13"/>
  <c r="H13"/>
  <c r="G13" s="1"/>
  <c r="AA13" i="12" s="1"/>
  <c r="Q12" i="23"/>
  <c r="P12"/>
  <c r="M12"/>
  <c r="L12"/>
  <c r="I12"/>
  <c r="H12"/>
  <c r="Q11"/>
  <c r="P11"/>
  <c r="M11"/>
  <c r="L11"/>
  <c r="I11"/>
  <c r="H11"/>
  <c r="Q10"/>
  <c r="P10"/>
  <c r="M10"/>
  <c r="L10"/>
  <c r="I10"/>
  <c r="H10"/>
  <c r="Q9"/>
  <c r="P9"/>
  <c r="M9"/>
  <c r="L9"/>
  <c r="I9"/>
  <c r="H9"/>
  <c r="G9" s="1"/>
  <c r="K23" i="26" l="1"/>
  <c r="BE15" i="12" s="1"/>
  <c r="G23" i="23"/>
  <c r="AA15" i="12" s="1"/>
  <c r="G23" i="24"/>
  <c r="X15" i="12" s="1"/>
  <c r="G14" i="26"/>
  <c r="AG20" i="12" s="1"/>
  <c r="G22" i="26"/>
  <c r="AG16" i="12" s="1"/>
  <c r="G10" i="26"/>
  <c r="K18"/>
  <c r="O20"/>
  <c r="CC18" i="12" s="1"/>
  <c r="K22" i="26"/>
  <c r="BE16" i="12" s="1"/>
  <c r="K22" i="24"/>
  <c r="AV16" i="12" s="1"/>
  <c r="G21" i="23"/>
  <c r="AA9" i="12" s="1"/>
  <c r="G21" i="24"/>
  <c r="X9" i="12" s="1"/>
  <c r="K20" i="24"/>
  <c r="AV18" i="12" s="1"/>
  <c r="K19" i="26"/>
  <c r="BE11" i="12" s="1"/>
  <c r="O19" i="24"/>
  <c r="BT11" i="12" s="1"/>
  <c r="K18" i="24"/>
  <c r="AV17" i="12" s="1"/>
  <c r="O17" i="24"/>
  <c r="BT14" i="12" s="1"/>
  <c r="G17" i="24"/>
  <c r="X14" i="12" s="1"/>
  <c r="G16" i="26"/>
  <c r="AG21" i="12" s="1"/>
  <c r="G15" i="25"/>
  <c r="AD12" i="12" s="1"/>
  <c r="G15" i="23"/>
  <c r="AA12" i="12" s="1"/>
  <c r="G11" i="23"/>
  <c r="AA10" i="12" s="1"/>
  <c r="AW24"/>
  <c r="O9" i="26"/>
  <c r="CC22" i="12" s="1"/>
  <c r="K14" i="23"/>
  <c r="AZ20" i="12"/>
  <c r="K18" i="23"/>
  <c r="AZ17" i="12"/>
  <c r="O19" i="23"/>
  <c r="BW11" i="12" s="1"/>
  <c r="BX11"/>
  <c r="O21" i="23"/>
  <c r="BW9" i="12" s="1"/>
  <c r="BX9"/>
  <c r="O9" i="25"/>
  <c r="CA22" i="12"/>
  <c r="K10" i="25"/>
  <c r="BB8" i="12" s="1"/>
  <c r="BC8"/>
  <c r="K12" i="25"/>
  <c r="BB19" i="12" s="1"/>
  <c r="BC19"/>
  <c r="K14" i="25"/>
  <c r="BB20" i="12" s="1"/>
  <c r="BC20"/>
  <c r="G16" i="24"/>
  <c r="X21" i="12" s="1"/>
  <c r="O16" i="24"/>
  <c r="BT21" i="12" s="1"/>
  <c r="K17" i="24"/>
  <c r="AV14" i="12" s="1"/>
  <c r="G18" i="24"/>
  <c r="X17" i="12" s="1"/>
  <c r="O18" i="24"/>
  <c r="BT17" i="12" s="1"/>
  <c r="K19" i="24"/>
  <c r="AV11" i="12" s="1"/>
  <c r="G20" i="24"/>
  <c r="X18" i="12" s="1"/>
  <c r="O20" i="24"/>
  <c r="BT18" i="12" s="1"/>
  <c r="K21" i="24"/>
  <c r="AV9" i="12" s="1"/>
  <c r="G22" i="24"/>
  <c r="X16" i="12" s="1"/>
  <c r="O12" i="26"/>
  <c r="CC19" i="12" s="1"/>
  <c r="CD19"/>
  <c r="K14" i="26"/>
  <c r="BE20" i="12" s="1"/>
  <c r="BF20"/>
  <c r="O16" i="26"/>
  <c r="CC21" i="12" s="1"/>
  <c r="CD21"/>
  <c r="K17" i="26"/>
  <c r="O19"/>
  <c r="CC11" i="12" s="1"/>
  <c r="K21" i="26"/>
  <c r="BE9" i="12" s="1"/>
  <c r="O23" i="26"/>
  <c r="CC15" i="12" s="1"/>
  <c r="AB15"/>
  <c r="AB11"/>
  <c r="AB12"/>
  <c r="AB10"/>
  <c r="AE15"/>
  <c r="AE12"/>
  <c r="O10" i="26"/>
  <c r="CD8" i="12"/>
  <c r="O9" i="23"/>
  <c r="BX22" i="12"/>
  <c r="K10" i="23"/>
  <c r="AZ8" i="12"/>
  <c r="K12" i="23"/>
  <c r="AZ19" i="12"/>
  <c r="O13" i="23"/>
  <c r="BW13" i="12" s="1"/>
  <c r="BX13"/>
  <c r="O15" i="23"/>
  <c r="BW12" i="12" s="1"/>
  <c r="BX12"/>
  <c r="K16" i="23"/>
  <c r="AZ21" i="12"/>
  <c r="K20" i="23"/>
  <c r="AZ18" i="12"/>
  <c r="K9" i="23"/>
  <c r="AZ22" i="12"/>
  <c r="G10" i="23"/>
  <c r="AA8" i="12" s="1"/>
  <c r="O10" i="23"/>
  <c r="BW8" i="12" s="1"/>
  <c r="BX8"/>
  <c r="K11" i="23"/>
  <c r="AZ10" i="12"/>
  <c r="G12" i="23"/>
  <c r="AA19" i="12" s="1"/>
  <c r="O12" i="23"/>
  <c r="BW19" i="12" s="1"/>
  <c r="BX19"/>
  <c r="K13" i="23"/>
  <c r="AZ13" i="12"/>
  <c r="G14" i="23"/>
  <c r="AA20" i="12" s="1"/>
  <c r="O14" i="23"/>
  <c r="BW20" i="12" s="1"/>
  <c r="BX20"/>
  <c r="K15" i="23"/>
  <c r="AZ12" i="12"/>
  <c r="G16" i="23"/>
  <c r="AA21" i="12" s="1"/>
  <c r="O16" i="23"/>
  <c r="BW21" i="12" s="1"/>
  <c r="BX21"/>
  <c r="K17" i="23"/>
  <c r="AZ14" i="12"/>
  <c r="G18" i="23"/>
  <c r="AA17" i="12" s="1"/>
  <c r="O18" i="23"/>
  <c r="BW17" i="12" s="1"/>
  <c r="BX17"/>
  <c r="K19" i="23"/>
  <c r="AZ11" i="12"/>
  <c r="G20" i="23"/>
  <c r="AA18" i="12" s="1"/>
  <c r="O20" i="23"/>
  <c r="BW18" i="12" s="1"/>
  <c r="BX18"/>
  <c r="K21" i="23"/>
  <c r="AZ9" i="12"/>
  <c r="G22" i="23"/>
  <c r="AA16" i="12" s="1"/>
  <c r="O22" i="23"/>
  <c r="BW16" i="12" s="1"/>
  <c r="BX16"/>
  <c r="K23" i="23"/>
  <c r="AZ15" i="12"/>
  <c r="G9" i="24"/>
  <c r="X22" i="12" s="1"/>
  <c r="O9" i="24"/>
  <c r="BT22" i="12" s="1"/>
  <c r="BU22"/>
  <c r="BU24" s="1"/>
  <c r="K9" i="25"/>
  <c r="BC22" i="12"/>
  <c r="G10" i="25"/>
  <c r="AD8" i="12" s="1"/>
  <c r="O10" i="25"/>
  <c r="BZ8" i="12" s="1"/>
  <c r="CA8"/>
  <c r="K11" i="25"/>
  <c r="BB10" i="12" s="1"/>
  <c r="BC10"/>
  <c r="G12" i="25"/>
  <c r="AD19" i="12" s="1"/>
  <c r="AE19"/>
  <c r="O12" i="25"/>
  <c r="BZ19" i="12" s="1"/>
  <c r="CA19"/>
  <c r="K13" i="25"/>
  <c r="BB13" i="12" s="1"/>
  <c r="BC13"/>
  <c r="G14" i="25"/>
  <c r="AD20" i="12" s="1"/>
  <c r="O14" i="25"/>
  <c r="BZ20" i="12" s="1"/>
  <c r="CA20"/>
  <c r="K15" i="25"/>
  <c r="BB12" i="12" s="1"/>
  <c r="BC12"/>
  <c r="G16" i="25"/>
  <c r="AD21" i="12" s="1"/>
  <c r="AE21"/>
  <c r="O16" i="25"/>
  <c r="BZ21" i="12" s="1"/>
  <c r="CA21"/>
  <c r="K17" i="25"/>
  <c r="BB14" i="12" s="1"/>
  <c r="BC14"/>
  <c r="G18" i="25"/>
  <c r="AD17" i="12" s="1"/>
  <c r="O18" i="25"/>
  <c r="BZ17" i="12" s="1"/>
  <c r="CA17"/>
  <c r="K19" i="25"/>
  <c r="BB11" i="12" s="1"/>
  <c r="BC11"/>
  <c r="G20" i="25"/>
  <c r="AD18" i="12" s="1"/>
  <c r="AE18"/>
  <c r="O20" i="25"/>
  <c r="BZ18" i="12" s="1"/>
  <c r="CA18"/>
  <c r="K21" i="25"/>
  <c r="BB9" i="12" s="1"/>
  <c r="BC9"/>
  <c r="G22" i="25"/>
  <c r="AD16" i="12" s="1"/>
  <c r="O22" i="25"/>
  <c r="BZ16" i="12" s="1"/>
  <c r="CA16"/>
  <c r="K23" i="25"/>
  <c r="BB15" i="12" s="1"/>
  <c r="BC15"/>
  <c r="O13" i="26"/>
  <c r="CC13" i="12" s="1"/>
  <c r="CD13"/>
  <c r="K15" i="26"/>
  <c r="BE12" i="12" s="1"/>
  <c r="BF12"/>
  <c r="BE17"/>
  <c r="AB18"/>
  <c r="AB21"/>
  <c r="AB19"/>
  <c r="AE16"/>
  <c r="AE20"/>
  <c r="BF10"/>
  <c r="K11" i="26"/>
  <c r="G20"/>
  <c r="AG18" i="12" s="1"/>
  <c r="K12" i="26"/>
  <c r="BE19" i="12" s="1"/>
  <c r="BF19"/>
  <c r="O14" i="26"/>
  <c r="CC20" i="12" s="1"/>
  <c r="CD20"/>
  <c r="K16" i="26"/>
  <c r="BE21" i="12" s="1"/>
  <c r="BF21"/>
  <c r="CC14"/>
  <c r="AB9"/>
  <c r="AB14"/>
  <c r="AB13"/>
  <c r="AB22"/>
  <c r="AE11"/>
  <c r="AE10"/>
  <c r="CC10"/>
  <c r="O11" i="23"/>
  <c r="BW10" i="12" s="1"/>
  <c r="BX10"/>
  <c r="O17" i="23"/>
  <c r="BW14" i="12" s="1"/>
  <c r="BX14"/>
  <c r="K22" i="23"/>
  <c r="AZ16" i="12"/>
  <c r="O23" i="23"/>
  <c r="BW15" i="12" s="1"/>
  <c r="BX15"/>
  <c r="G9" i="25"/>
  <c r="AE22" i="12"/>
  <c r="O11" i="25"/>
  <c r="BZ10" i="12" s="1"/>
  <c r="CA10"/>
  <c r="G13" i="25"/>
  <c r="AD13" i="12" s="1"/>
  <c r="AE13"/>
  <c r="O13" i="25"/>
  <c r="BZ13" i="12" s="1"/>
  <c r="CA13"/>
  <c r="O15" i="25"/>
  <c r="BZ12" i="12" s="1"/>
  <c r="CA12"/>
  <c r="K16" i="25"/>
  <c r="BB21" i="12" s="1"/>
  <c r="BC21"/>
  <c r="G17" i="25"/>
  <c r="AD14" i="12" s="1"/>
  <c r="AE14"/>
  <c r="O17" i="25"/>
  <c r="BZ14" i="12" s="1"/>
  <c r="CA14"/>
  <c r="K18" i="25"/>
  <c r="BB17" i="12" s="1"/>
  <c r="BC17"/>
  <c r="O19" i="25"/>
  <c r="BZ11" i="12" s="1"/>
  <c r="CA11"/>
  <c r="K20" i="25"/>
  <c r="BB18" i="12" s="1"/>
  <c r="BC18"/>
  <c r="G21" i="25"/>
  <c r="AD9" i="12" s="1"/>
  <c r="AE9"/>
  <c r="O21" i="25"/>
  <c r="BZ9" i="12" s="1"/>
  <c r="CA9"/>
  <c r="K22" i="25"/>
  <c r="BB16" i="12" s="1"/>
  <c r="BC16"/>
  <c r="O23" i="25"/>
  <c r="BZ15" i="12" s="1"/>
  <c r="CA15"/>
  <c r="K13" i="26"/>
  <c r="BE13" i="12" s="1"/>
  <c r="BF13"/>
  <c r="O15" i="26"/>
  <c r="CC12" i="12" s="1"/>
  <c r="CD12"/>
  <c r="O18" i="26"/>
  <c r="CC17" i="12" s="1"/>
  <c r="K20" i="26"/>
  <c r="BE18" i="12" s="1"/>
  <c r="O22" i="26"/>
  <c r="CC16" i="12" s="1"/>
  <c r="AB16"/>
  <c r="AB17"/>
  <c r="AB20"/>
  <c r="AB8"/>
  <c r="AA22"/>
  <c r="AE17"/>
  <c r="AE8"/>
  <c r="AH17"/>
  <c r="AH24" s="1"/>
  <c r="G18" i="26"/>
  <c r="AG17" i="12" s="1"/>
  <c r="G12" i="26"/>
  <c r="AG19" i="12" s="1"/>
  <c r="BE8"/>
  <c r="K9" i="26"/>
  <c r="BE22" i="12" s="1"/>
  <c r="BF8"/>
  <c r="K9" i="24"/>
  <c r="AV22" i="12" s="1"/>
  <c r="G10" i="24"/>
  <c r="X8" i="12" s="1"/>
  <c r="O10" i="24"/>
  <c r="BT8" i="12" s="1"/>
  <c r="K11" i="24"/>
  <c r="AV10" i="12" s="1"/>
  <c r="G12" i="24"/>
  <c r="X19" i="12" s="1"/>
  <c r="O12" i="24"/>
  <c r="BT19" i="12" s="1"/>
  <c r="K13" i="24"/>
  <c r="AV13" i="12" s="1"/>
  <c r="G14" i="24"/>
  <c r="X20" i="12" s="1"/>
  <c r="O14" i="24"/>
  <c r="BT20" i="12" s="1"/>
  <c r="K15" i="24"/>
  <c r="AV12" i="12" s="1"/>
  <c r="O22" i="24"/>
  <c r="BT16" i="12" s="1"/>
  <c r="K23" i="24"/>
  <c r="AV15" i="12" s="1"/>
  <c r="Y22"/>
  <c r="K10" i="24"/>
  <c r="AV8" i="12" s="1"/>
  <c r="G11" i="24"/>
  <c r="X10" i="12" s="1"/>
  <c r="O11" i="24"/>
  <c r="K12"/>
  <c r="AV19" i="12" s="1"/>
  <c r="G13" i="24"/>
  <c r="X13" i="12" s="1"/>
  <c r="O13" i="24"/>
  <c r="BT13" i="12" s="1"/>
  <c r="K14" i="24"/>
  <c r="AV20" i="12" s="1"/>
  <c r="G15" i="24"/>
  <c r="X12" i="12" s="1"/>
  <c r="O15" i="24"/>
  <c r="BT12" i="12" s="1"/>
  <c r="O23" i="24"/>
  <c r="BT15" i="12" s="1"/>
  <c r="Y20"/>
  <c r="Y19"/>
  <c r="Y8"/>
  <c r="AG8"/>
  <c r="G23" i="26"/>
  <c r="G19"/>
  <c r="G15"/>
  <c r="G11"/>
  <c r="G21"/>
  <c r="G17"/>
  <c r="G13"/>
  <c r="G9"/>
  <c r="F14" i="23"/>
  <c r="Z20" i="12" s="1"/>
  <c r="N14" i="23"/>
  <c r="BV20" i="12" s="1"/>
  <c r="P9" i="8"/>
  <c r="BI22" i="12" s="1"/>
  <c r="N14" i="24" l="1"/>
  <c r="BS20" i="12" s="1"/>
  <c r="J20" i="23"/>
  <c r="CD24" i="12"/>
  <c r="F12" i="25"/>
  <c r="AC19" i="12" s="1"/>
  <c r="J13" i="23"/>
  <c r="J17"/>
  <c r="J11"/>
  <c r="AX10" i="12" s="1"/>
  <c r="J23" i="23"/>
  <c r="J15"/>
  <c r="AX12" i="12" s="1"/>
  <c r="J16" i="23"/>
  <c r="AX21" i="12" s="1"/>
  <c r="F20" i="23"/>
  <c r="Z18" i="12" s="1"/>
  <c r="F16" i="23"/>
  <c r="Z21" i="12" s="1"/>
  <c r="F22" i="23"/>
  <c r="Z16" i="12" s="1"/>
  <c r="F18" i="23"/>
  <c r="Z17" i="12" s="1"/>
  <c r="F12" i="23"/>
  <c r="Z19" i="12" s="1"/>
  <c r="F21" i="23"/>
  <c r="Z9" i="12" s="1"/>
  <c r="F10" i="23"/>
  <c r="Z8" i="12" s="1"/>
  <c r="F13" i="23"/>
  <c r="Z13" i="12" s="1"/>
  <c r="F17" i="23"/>
  <c r="Z14" i="12" s="1"/>
  <c r="F11" i="23"/>
  <c r="Z10" i="12" s="1"/>
  <c r="N18" i="23"/>
  <c r="BV17" i="12" s="1"/>
  <c r="N20" i="23"/>
  <c r="BV18" i="12" s="1"/>
  <c r="N22" i="23"/>
  <c r="BV16" i="12" s="1"/>
  <c r="N10" i="23"/>
  <c r="BV8" i="12" s="1"/>
  <c r="J23" i="26"/>
  <c r="BD15" i="12" s="1"/>
  <c r="J22" i="26"/>
  <c r="BD16" i="12" s="1"/>
  <c r="J14" i="26"/>
  <c r="BD20" i="12" s="1"/>
  <c r="J15" i="26"/>
  <c r="BD12" i="12" s="1"/>
  <c r="J21" i="26"/>
  <c r="BD9" i="12" s="1"/>
  <c r="N15" i="23"/>
  <c r="BV12" i="12" s="1"/>
  <c r="N23" i="24"/>
  <c r="BS15" i="12" s="1"/>
  <c r="N20" i="24"/>
  <c r="BS18" i="12" s="1"/>
  <c r="N9" i="24"/>
  <c r="BS22" i="12" s="1"/>
  <c r="N10" i="24"/>
  <c r="BS8" i="12" s="1"/>
  <c r="J17" i="25"/>
  <c r="BA14" i="12" s="1"/>
  <c r="F16" i="25"/>
  <c r="AC21" i="12" s="1"/>
  <c r="N12" i="23"/>
  <c r="BV19" i="12" s="1"/>
  <c r="J9" i="26"/>
  <c r="BD22" i="12" s="1"/>
  <c r="J19" i="23"/>
  <c r="AX11" i="12" s="1"/>
  <c r="J18" i="23"/>
  <c r="AX17" i="12" s="1"/>
  <c r="BX24"/>
  <c r="N15" i="24"/>
  <c r="BS12" i="12" s="1"/>
  <c r="N21" i="24"/>
  <c r="BS9" i="12" s="1"/>
  <c r="N16" i="26"/>
  <c r="CB21" i="12" s="1"/>
  <c r="N12" i="26"/>
  <c r="CB19" i="12" s="1"/>
  <c r="N14" i="25"/>
  <c r="BY20" i="12" s="1"/>
  <c r="N23" i="25"/>
  <c r="BY15" i="12" s="1"/>
  <c r="N20" i="25"/>
  <c r="BY18" i="12" s="1"/>
  <c r="N16" i="25"/>
  <c r="BY21" i="12" s="1"/>
  <c r="N19" i="25"/>
  <c r="BY11" i="12" s="1"/>
  <c r="F14" i="25"/>
  <c r="AC20" i="12" s="1"/>
  <c r="F18" i="25"/>
  <c r="AC17" i="12" s="1"/>
  <c r="N16" i="23"/>
  <c r="BV21" i="12" s="1"/>
  <c r="N19" i="23"/>
  <c r="BV11" i="12" s="1"/>
  <c r="N11" i="23"/>
  <c r="BV10" i="12" s="1"/>
  <c r="N23" i="23"/>
  <c r="BV15" i="12" s="1"/>
  <c r="N17" i="23"/>
  <c r="BV14" i="12" s="1"/>
  <c r="F19" i="23"/>
  <c r="Z11" i="12" s="1"/>
  <c r="F23" i="23"/>
  <c r="Z15" i="12" s="1"/>
  <c r="F15" i="23"/>
  <c r="Z12" i="12" s="1"/>
  <c r="BF24"/>
  <c r="F13" i="25"/>
  <c r="AC13" i="12" s="1"/>
  <c r="F15" i="25"/>
  <c r="AC12" i="12" s="1"/>
  <c r="F23" i="25"/>
  <c r="AC15" i="12" s="1"/>
  <c r="F20" i="25"/>
  <c r="AC18" i="12" s="1"/>
  <c r="F10" i="25"/>
  <c r="AC8" i="12" s="1"/>
  <c r="F21" i="25"/>
  <c r="AC9" i="12" s="1"/>
  <c r="F11" i="25"/>
  <c r="AC10" i="12" s="1"/>
  <c r="F22" i="25"/>
  <c r="AC16" i="12" s="1"/>
  <c r="F19" i="25"/>
  <c r="AC11" i="12" s="1"/>
  <c r="J20" i="24"/>
  <c r="AU18" i="12" s="1"/>
  <c r="N19" i="26"/>
  <c r="CB11" i="12" s="1"/>
  <c r="J21" i="25"/>
  <c r="BA9" i="12" s="1"/>
  <c r="BC24"/>
  <c r="J21" i="23"/>
  <c r="AX9" i="12" s="1"/>
  <c r="J22" i="23"/>
  <c r="AX16" i="12" s="1"/>
  <c r="J14" i="23"/>
  <c r="AX20" i="12" s="1"/>
  <c r="F20" i="24"/>
  <c r="W18" i="12" s="1"/>
  <c r="F23" i="24"/>
  <c r="W15" i="12" s="1"/>
  <c r="F17" i="24"/>
  <c r="W14" i="12" s="1"/>
  <c r="F9" i="24"/>
  <c r="W22" i="12" s="1"/>
  <c r="F22" i="24"/>
  <c r="W16" i="12" s="1"/>
  <c r="F14" i="24"/>
  <c r="W20" i="12" s="1"/>
  <c r="F15" i="24"/>
  <c r="W12" i="12" s="1"/>
  <c r="F12" i="24"/>
  <c r="W19" i="12" s="1"/>
  <c r="F21" i="24"/>
  <c r="W9" i="12" s="1"/>
  <c r="F13" i="24"/>
  <c r="W13" i="12" s="1"/>
  <c r="F18" i="24"/>
  <c r="W17" i="12" s="1"/>
  <c r="F11" i="24"/>
  <c r="W10" i="12" s="1"/>
  <c r="F10" i="24"/>
  <c r="W8" i="12" s="1"/>
  <c r="F19" i="24"/>
  <c r="W11" i="12" s="1"/>
  <c r="Y24"/>
  <c r="CA24"/>
  <c r="J13" i="25"/>
  <c r="BA13" i="12" s="1"/>
  <c r="J19" i="25"/>
  <c r="BA11" i="12" s="1"/>
  <c r="J22" i="25"/>
  <c r="BA16" i="12" s="1"/>
  <c r="J18" i="25"/>
  <c r="BA17" i="12" s="1"/>
  <c r="J23" i="25"/>
  <c r="BA15" i="12" s="1"/>
  <c r="J15" i="25"/>
  <c r="BA12" i="12" s="1"/>
  <c r="J14" i="25"/>
  <c r="BA20" i="12" s="1"/>
  <c r="J11" i="25"/>
  <c r="BA10" i="12" s="1"/>
  <c r="J10" i="25"/>
  <c r="BA8" i="12" s="1"/>
  <c r="J16" i="25"/>
  <c r="BA21" i="12" s="1"/>
  <c r="AZ24"/>
  <c r="J23" i="24"/>
  <c r="AU15" i="12" s="1"/>
  <c r="J15" i="24"/>
  <c r="AU12" i="12" s="1"/>
  <c r="J11" i="24"/>
  <c r="AU10" i="12" s="1"/>
  <c r="J22" i="24"/>
  <c r="AU16" i="12" s="1"/>
  <c r="J12" i="24"/>
  <c r="AU19" i="12" s="1"/>
  <c r="J19" i="24"/>
  <c r="AU11" i="12" s="1"/>
  <c r="N21" i="26"/>
  <c r="CB9" i="12" s="1"/>
  <c r="N22" i="25"/>
  <c r="BY16" i="12" s="1"/>
  <c r="N10" i="25"/>
  <c r="BY8" i="12" s="1"/>
  <c r="N12" i="25"/>
  <c r="BY19" i="12" s="1"/>
  <c r="N18" i="25"/>
  <c r="BY17" i="12" s="1"/>
  <c r="N17" i="25"/>
  <c r="BY14" i="12" s="1"/>
  <c r="N11" i="25"/>
  <c r="BY10" i="12" s="1"/>
  <c r="N15" i="25"/>
  <c r="BY12" i="12" s="1"/>
  <c r="N21" i="25"/>
  <c r="BY9" i="12" s="1"/>
  <c r="AE24"/>
  <c r="N21" i="23"/>
  <c r="BV9" i="12" s="1"/>
  <c r="N13" i="23"/>
  <c r="BV13" i="12" s="1"/>
  <c r="AB24"/>
  <c r="N18" i="24"/>
  <c r="BS17" i="12" s="1"/>
  <c r="N12" i="24"/>
  <c r="BS19" i="12" s="1"/>
  <c r="N11" i="24"/>
  <c r="BS10" i="12" s="1"/>
  <c r="N22" i="24"/>
  <c r="BS16" i="12" s="1"/>
  <c r="N17" i="24"/>
  <c r="BS14" i="12" s="1"/>
  <c r="N19" i="24"/>
  <c r="BS11" i="12" s="1"/>
  <c r="N13" i="24"/>
  <c r="BS13" i="12" s="1"/>
  <c r="N13" i="26"/>
  <c r="CB13" i="12" s="1"/>
  <c r="N18" i="26"/>
  <c r="CB17" i="12" s="1"/>
  <c r="J9" i="24"/>
  <c r="AU22" i="12" s="1"/>
  <c r="J10" i="24"/>
  <c r="AU8" i="12" s="1"/>
  <c r="J21" i="24"/>
  <c r="AU9" i="12" s="1"/>
  <c r="J13" i="24"/>
  <c r="AU13" i="12" s="1"/>
  <c r="J18" i="24"/>
  <c r="AU17" i="12" s="1"/>
  <c r="J14" i="24"/>
  <c r="AU20" i="12" s="1"/>
  <c r="J17" i="24"/>
  <c r="AU14" i="12" s="1"/>
  <c r="AX15"/>
  <c r="AX13"/>
  <c r="N13" i="25"/>
  <c r="BY13" i="12" s="1"/>
  <c r="N20" i="26"/>
  <c r="CB18" i="12" s="1"/>
  <c r="N14" i="26"/>
  <c r="CB20" i="12" s="1"/>
  <c r="J20" i="26"/>
  <c r="BD18" i="12" s="1"/>
  <c r="J16" i="26"/>
  <c r="BD21" i="12" s="1"/>
  <c r="J12" i="26"/>
  <c r="BD19" i="12" s="1"/>
  <c r="F10" i="26"/>
  <c r="AF8" i="12" s="1"/>
  <c r="N9" i="26"/>
  <c r="CB22" i="12" s="1"/>
  <c r="J10" i="26"/>
  <c r="BD8" i="12" s="1"/>
  <c r="AY16"/>
  <c r="J12" i="23"/>
  <c r="AY19" i="12"/>
  <c r="AY17"/>
  <c r="AX14"/>
  <c r="J20" i="25"/>
  <c r="BA18" i="12" s="1"/>
  <c r="F17" i="25"/>
  <c r="AC14" i="12" s="1"/>
  <c r="J12" i="25"/>
  <c r="BA19" i="12" s="1"/>
  <c r="J19" i="26"/>
  <c r="BD11" i="12" s="1"/>
  <c r="J13" i="26"/>
  <c r="BD13" i="12" s="1"/>
  <c r="N23" i="26"/>
  <c r="CB15" i="12" s="1"/>
  <c r="N15" i="26"/>
  <c r="CB12" i="12" s="1"/>
  <c r="N22" i="26"/>
  <c r="CB16" i="12" s="1"/>
  <c r="N16" i="24"/>
  <c r="BS21" i="12" s="1"/>
  <c r="BT10"/>
  <c r="F9" i="23"/>
  <c r="Z22" i="12" s="1"/>
  <c r="AY15"/>
  <c r="AY11"/>
  <c r="AY12"/>
  <c r="AY10"/>
  <c r="AY21"/>
  <c r="N9" i="23"/>
  <c r="BV22" i="12" s="1"/>
  <c r="BW22"/>
  <c r="J17" i="26"/>
  <c r="BD14" i="12" s="1"/>
  <c r="BE14"/>
  <c r="N9" i="25"/>
  <c r="BY22" i="12" s="1"/>
  <c r="BZ22"/>
  <c r="AX18"/>
  <c r="AY18"/>
  <c r="F9" i="25"/>
  <c r="AC22" i="12" s="1"/>
  <c r="AD22"/>
  <c r="N11" i="26"/>
  <c r="CB10" i="12" s="1"/>
  <c r="N17" i="26"/>
  <c r="CB14" i="12" s="1"/>
  <c r="J11" i="26"/>
  <c r="BD10" i="12" s="1"/>
  <c r="BE10"/>
  <c r="J18" i="26"/>
  <c r="BD17" i="12" s="1"/>
  <c r="J9" i="25"/>
  <c r="BA22" i="12" s="1"/>
  <c r="BB22"/>
  <c r="AY9"/>
  <c r="AY14"/>
  <c r="AY13"/>
  <c r="J9" i="23"/>
  <c r="AY22" i="12"/>
  <c r="J10" i="23"/>
  <c r="AY8" i="12"/>
  <c r="N10" i="26"/>
  <c r="CB8" i="12" s="1"/>
  <c r="CC8"/>
  <c r="AY20"/>
  <c r="F16" i="24"/>
  <c r="W21" i="12" s="1"/>
  <c r="J16" i="24"/>
  <c r="AU21" i="12" s="1"/>
  <c r="AG13"/>
  <c r="F13" i="26"/>
  <c r="AF13" i="12" s="1"/>
  <c r="AG9"/>
  <c r="F21" i="26"/>
  <c r="AF9" i="12" s="1"/>
  <c r="F18" i="26"/>
  <c r="AF17" i="12" s="1"/>
  <c r="F16" i="26"/>
  <c r="AF21" i="12" s="1"/>
  <c r="AG10"/>
  <c r="F11" i="26"/>
  <c r="AF10" i="12" s="1"/>
  <c r="AG11"/>
  <c r="F19" i="26"/>
  <c r="AF11" i="12" s="1"/>
  <c r="AG22"/>
  <c r="F9" i="26"/>
  <c r="AF22" i="12" s="1"/>
  <c r="AG14"/>
  <c r="F17" i="26"/>
  <c r="AF14" i="12" s="1"/>
  <c r="F14" i="26"/>
  <c r="AF20" i="12" s="1"/>
  <c r="F22" i="26"/>
  <c r="AF16" i="12" s="1"/>
  <c r="F12" i="26"/>
  <c r="AF19" i="12" s="1"/>
  <c r="F20" i="26"/>
  <c r="AF18" i="12" s="1"/>
  <c r="AG12"/>
  <c r="F15" i="26"/>
  <c r="AF12" i="12" s="1"/>
  <c r="AG15"/>
  <c r="F23" i="26"/>
  <c r="AF15" i="12" s="1"/>
  <c r="H10" i="18"/>
  <c r="I10"/>
  <c r="L10"/>
  <c r="M10"/>
  <c r="P10"/>
  <c r="Q10"/>
  <c r="H11"/>
  <c r="I11"/>
  <c r="L11"/>
  <c r="M11"/>
  <c r="P11"/>
  <c r="Q11"/>
  <c r="H12"/>
  <c r="I12"/>
  <c r="L12"/>
  <c r="M12"/>
  <c r="P12"/>
  <c r="Q12"/>
  <c r="H13"/>
  <c r="I13"/>
  <c r="L13"/>
  <c r="M13"/>
  <c r="P13"/>
  <c r="Q13"/>
  <c r="H14"/>
  <c r="I14"/>
  <c r="L14"/>
  <c r="M14"/>
  <c r="P14"/>
  <c r="Q14"/>
  <c r="H15"/>
  <c r="I15"/>
  <c r="L15"/>
  <c r="M15"/>
  <c r="P15"/>
  <c r="Q15"/>
  <c r="H16"/>
  <c r="I16"/>
  <c r="L16"/>
  <c r="M16"/>
  <c r="P16"/>
  <c r="Q16"/>
  <c r="H17"/>
  <c r="I17"/>
  <c r="L17"/>
  <c r="M17"/>
  <c r="P17"/>
  <c r="Q17"/>
  <c r="H18"/>
  <c r="I18"/>
  <c r="L18"/>
  <c r="M18"/>
  <c r="P18"/>
  <c r="Q18"/>
  <c r="H19"/>
  <c r="I19"/>
  <c r="L19"/>
  <c r="M19"/>
  <c r="P19"/>
  <c r="Q19"/>
  <c r="H20"/>
  <c r="I20"/>
  <c r="L20"/>
  <c r="M20"/>
  <c r="P20"/>
  <c r="Q20"/>
  <c r="H21"/>
  <c r="I21"/>
  <c r="L21"/>
  <c r="M21"/>
  <c r="P21"/>
  <c r="Q21"/>
  <c r="H22"/>
  <c r="I22"/>
  <c r="L22"/>
  <c r="M22"/>
  <c r="P22"/>
  <c r="Q22"/>
  <c r="H23"/>
  <c r="I23"/>
  <c r="L23"/>
  <c r="M23"/>
  <c r="P23"/>
  <c r="Q23"/>
  <c r="H10" i="17"/>
  <c r="I10"/>
  <c r="L10"/>
  <c r="M10"/>
  <c r="P10"/>
  <c r="Q10"/>
  <c r="H11"/>
  <c r="I11"/>
  <c r="L11"/>
  <c r="M11"/>
  <c r="P11"/>
  <c r="Q11"/>
  <c r="H12"/>
  <c r="I12"/>
  <c r="L12"/>
  <c r="M12"/>
  <c r="P12"/>
  <c r="Q12"/>
  <c r="H13"/>
  <c r="I13"/>
  <c r="L13"/>
  <c r="M13"/>
  <c r="P13"/>
  <c r="Q13"/>
  <c r="H14"/>
  <c r="I14"/>
  <c r="L14"/>
  <c r="M14"/>
  <c r="P14"/>
  <c r="Q14"/>
  <c r="H15"/>
  <c r="I15"/>
  <c r="L15"/>
  <c r="M15"/>
  <c r="P15"/>
  <c r="Q15"/>
  <c r="H16"/>
  <c r="I16"/>
  <c r="L16"/>
  <c r="M16"/>
  <c r="P16"/>
  <c r="Q16"/>
  <c r="H17"/>
  <c r="I17"/>
  <c r="L17"/>
  <c r="M17"/>
  <c r="P17"/>
  <c r="Q17"/>
  <c r="H18"/>
  <c r="I18"/>
  <c r="L18"/>
  <c r="M18"/>
  <c r="P18"/>
  <c r="Q18"/>
  <c r="H19"/>
  <c r="I19"/>
  <c r="L19"/>
  <c r="M19"/>
  <c r="P19"/>
  <c r="Q19"/>
  <c r="H20"/>
  <c r="I20"/>
  <c r="L20"/>
  <c r="M20"/>
  <c r="P20"/>
  <c r="Q20"/>
  <c r="H21"/>
  <c r="I21"/>
  <c r="L21"/>
  <c r="M21"/>
  <c r="P21"/>
  <c r="Q21"/>
  <c r="H22"/>
  <c r="I22"/>
  <c r="L22"/>
  <c r="M22"/>
  <c r="P22"/>
  <c r="Q22"/>
  <c r="H23"/>
  <c r="I23"/>
  <c r="L23"/>
  <c r="M23"/>
  <c r="P23"/>
  <c r="Q23"/>
  <c r="H10" i="16"/>
  <c r="I10"/>
  <c r="L10"/>
  <c r="M10"/>
  <c r="P10"/>
  <c r="Q10"/>
  <c r="H11"/>
  <c r="I11"/>
  <c r="L11"/>
  <c r="M11"/>
  <c r="P11"/>
  <c r="Q11"/>
  <c r="H12"/>
  <c r="I12"/>
  <c r="L12"/>
  <c r="M12"/>
  <c r="P12"/>
  <c r="Q12"/>
  <c r="H13"/>
  <c r="I13"/>
  <c r="L13"/>
  <c r="M13"/>
  <c r="P13"/>
  <c r="Q13"/>
  <c r="H14"/>
  <c r="I14"/>
  <c r="L14"/>
  <c r="M14"/>
  <c r="P14"/>
  <c r="Q14"/>
  <c r="H15"/>
  <c r="I15"/>
  <c r="L15"/>
  <c r="M15"/>
  <c r="P15"/>
  <c r="Q15"/>
  <c r="H16"/>
  <c r="I16"/>
  <c r="L16"/>
  <c r="M16"/>
  <c r="P16"/>
  <c r="Q16"/>
  <c r="H17"/>
  <c r="I17"/>
  <c r="L17"/>
  <c r="M17"/>
  <c r="P17"/>
  <c r="Q17"/>
  <c r="H18"/>
  <c r="I18"/>
  <c r="L18"/>
  <c r="M18"/>
  <c r="P18"/>
  <c r="Q18"/>
  <c r="H19"/>
  <c r="I19"/>
  <c r="L19"/>
  <c r="M19"/>
  <c r="P19"/>
  <c r="Q19"/>
  <c r="H20"/>
  <c r="I20"/>
  <c r="L20"/>
  <c r="M20"/>
  <c r="P20"/>
  <c r="Q20"/>
  <c r="H21"/>
  <c r="I21"/>
  <c r="L21"/>
  <c r="M21"/>
  <c r="P21"/>
  <c r="Q21"/>
  <c r="H22"/>
  <c r="I22"/>
  <c r="L22"/>
  <c r="M22"/>
  <c r="P22"/>
  <c r="Q22"/>
  <c r="H23"/>
  <c r="I23"/>
  <c r="L23"/>
  <c r="M23"/>
  <c r="P23"/>
  <c r="Q23"/>
  <c r="H10" i="8"/>
  <c r="I10"/>
  <c r="L10"/>
  <c r="M10"/>
  <c r="P10"/>
  <c r="BI8" i="12" s="1"/>
  <c r="Q10" i="8"/>
  <c r="H11"/>
  <c r="I11"/>
  <c r="L11"/>
  <c r="M11"/>
  <c r="P11"/>
  <c r="Q11"/>
  <c r="H12"/>
  <c r="I12"/>
  <c r="L12"/>
  <c r="M12"/>
  <c r="P12"/>
  <c r="Q12"/>
  <c r="H13"/>
  <c r="I13"/>
  <c r="L13"/>
  <c r="M13"/>
  <c r="P13"/>
  <c r="Q13"/>
  <c r="H14"/>
  <c r="I14"/>
  <c r="L14"/>
  <c r="M14"/>
  <c r="P14"/>
  <c r="Q14"/>
  <c r="H15"/>
  <c r="I15"/>
  <c r="L15"/>
  <c r="M15"/>
  <c r="P15"/>
  <c r="Q15"/>
  <c r="H16"/>
  <c r="I16"/>
  <c r="L16"/>
  <c r="M16"/>
  <c r="P16"/>
  <c r="Q16"/>
  <c r="H17"/>
  <c r="I17"/>
  <c r="L17"/>
  <c r="M17"/>
  <c r="P17"/>
  <c r="Q17"/>
  <c r="H18"/>
  <c r="I18"/>
  <c r="L18"/>
  <c r="M18"/>
  <c r="P18"/>
  <c r="Q18"/>
  <c r="H19"/>
  <c r="I19"/>
  <c r="L19"/>
  <c r="M19"/>
  <c r="P19"/>
  <c r="Q19"/>
  <c r="H20"/>
  <c r="I20"/>
  <c r="L20"/>
  <c r="M20"/>
  <c r="P20"/>
  <c r="Q20"/>
  <c r="H21"/>
  <c r="I21"/>
  <c r="L21"/>
  <c r="M21"/>
  <c r="P21"/>
  <c r="Q21"/>
  <c r="H22"/>
  <c r="I22"/>
  <c r="L22"/>
  <c r="M22"/>
  <c r="P22"/>
  <c r="Q22"/>
  <c r="H23"/>
  <c r="L23"/>
  <c r="P23"/>
  <c r="Q23"/>
  <c r="C43" i="22"/>
  <c r="D43" s="1"/>
  <c r="E43" s="1"/>
  <c r="F43"/>
  <c r="G43" s="1"/>
  <c r="H43" s="1"/>
  <c r="I43" s="1"/>
  <c r="O23" i="8" l="1"/>
  <c r="BH15" i="12" s="1"/>
  <c r="G23" i="8"/>
  <c r="O21"/>
  <c r="BH9" i="12" s="1"/>
  <c r="G21" i="8"/>
  <c r="G11"/>
  <c r="K22"/>
  <c r="AJ16" i="12" s="1"/>
  <c r="AX19"/>
  <c r="G20" i="16"/>
  <c r="U18" i="12" s="1"/>
  <c r="O16" i="16"/>
  <c r="G12"/>
  <c r="K23" i="18"/>
  <c r="O22"/>
  <c r="BK16" i="12" s="1"/>
  <c r="G22" i="18"/>
  <c r="O16" i="12" s="1"/>
  <c r="K21" i="18"/>
  <c r="AM9" i="12" s="1"/>
  <c r="O20" i="18"/>
  <c r="BK18" i="12" s="1"/>
  <c r="G20" i="18"/>
  <c r="K19"/>
  <c r="AM11" i="12" s="1"/>
  <c r="O18" i="18"/>
  <c r="G18"/>
  <c r="K17"/>
  <c r="AM14" i="12" s="1"/>
  <c r="O16" i="18"/>
  <c r="BK21" i="12" s="1"/>
  <c r="G16" i="18"/>
  <c r="K15"/>
  <c r="AM12" i="12" s="1"/>
  <c r="O14" i="18"/>
  <c r="G14"/>
  <c r="O20" i="12" s="1"/>
  <c r="K13" i="18"/>
  <c r="O12"/>
  <c r="G12"/>
  <c r="K11"/>
  <c r="AM10" i="12" s="1"/>
  <c r="O10" i="18"/>
  <c r="G10"/>
  <c r="AX8" i="12"/>
  <c r="G23" i="17"/>
  <c r="R15" i="12" s="1"/>
  <c r="K22" i="17"/>
  <c r="AP16" i="12" s="1"/>
  <c r="G21" i="17"/>
  <c r="K20"/>
  <c r="AP18" i="12" s="1"/>
  <c r="G19" i="17"/>
  <c r="R11" i="12" s="1"/>
  <c r="K18" i="17"/>
  <c r="K16"/>
  <c r="AP21" i="12" s="1"/>
  <c r="G15" i="17"/>
  <c r="R12" i="12" s="1"/>
  <c r="K14" i="17"/>
  <c r="AP20" i="12" s="1"/>
  <c r="G13" i="17"/>
  <c r="K12"/>
  <c r="AP19" i="12" s="1"/>
  <c r="G11" i="17"/>
  <c r="R10" i="12" s="1"/>
  <c r="K10" i="17"/>
  <c r="AX22" i="12"/>
  <c r="O22" i="8"/>
  <c r="BH16" i="12" s="1"/>
  <c r="G20" i="8"/>
  <c r="L18" i="12" s="1"/>
  <c r="G16" i="8"/>
  <c r="G14"/>
  <c r="G23" i="16"/>
  <c r="G21"/>
  <c r="O17"/>
  <c r="BQ14" i="12" s="1"/>
  <c r="K12" i="16"/>
  <c r="K23" i="8"/>
  <c r="AJ15" i="12" s="1"/>
  <c r="K21" i="8"/>
  <c r="AJ9" i="12" s="1"/>
  <c r="K22" i="16"/>
  <c r="AS16" i="12" s="1"/>
  <c r="G19" i="16"/>
  <c r="O22" i="17"/>
  <c r="BO16" i="12"/>
  <c r="K21" i="17"/>
  <c r="AP9" i="12" s="1"/>
  <c r="K19" i="17"/>
  <c r="K17"/>
  <c r="G16"/>
  <c r="R21" i="12" s="1"/>
  <c r="K15" i="17"/>
  <c r="AP12" i="12" s="1"/>
  <c r="K13" i="17"/>
  <c r="G12"/>
  <c r="R19" i="12" s="1"/>
  <c r="K11" i="17"/>
  <c r="AP10" i="12" s="1"/>
  <c r="G10" i="17"/>
  <c r="O23" i="18"/>
  <c r="G23"/>
  <c r="O15" i="12" s="1"/>
  <c r="K22" i="18"/>
  <c r="AM16" i="12" s="1"/>
  <c r="O21" i="18"/>
  <c r="BK9" i="12" s="1"/>
  <c r="G21" i="18"/>
  <c r="K20"/>
  <c r="O19"/>
  <c r="G19"/>
  <c r="O11" i="12" s="1"/>
  <c r="K18" i="18"/>
  <c r="O17"/>
  <c r="BK14" i="12" s="1"/>
  <c r="G17" i="18"/>
  <c r="O14" i="12" s="1"/>
  <c r="O15" i="18"/>
  <c r="BK12" i="12" s="1"/>
  <c r="G15" i="18"/>
  <c r="K14"/>
  <c r="AM20" i="12" s="1"/>
  <c r="O13" i="18"/>
  <c r="BK13" i="12" s="1"/>
  <c r="G13" i="18"/>
  <c r="O13" i="12" s="1"/>
  <c r="K12" i="18"/>
  <c r="O11"/>
  <c r="BK10" i="12" s="1"/>
  <c r="G11" i="18"/>
  <c r="O10" i="12" s="1"/>
  <c r="G22" i="8"/>
  <c r="L16" i="12" s="1"/>
  <c r="G18" i="8"/>
  <c r="G10"/>
  <c r="O23" i="16"/>
  <c r="BQ15" i="12" s="1"/>
  <c r="O21" i="16"/>
  <c r="BQ9" i="12" s="1"/>
  <c r="K20" i="16"/>
  <c r="K18"/>
  <c r="AS17" i="12" s="1"/>
  <c r="G13" i="16"/>
  <c r="K23" i="17"/>
  <c r="AP15" i="12" s="1"/>
  <c r="G22" i="17"/>
  <c r="G20"/>
  <c r="G18"/>
  <c r="R17" i="12" s="1"/>
  <c r="G14" i="17"/>
  <c r="R20" i="12" s="1"/>
  <c r="O23" i="17"/>
  <c r="BO15" i="12"/>
  <c r="O21" i="17"/>
  <c r="BO9" i="12"/>
  <c r="G17" i="16"/>
  <c r="G17" i="17"/>
  <c r="G12" i="8"/>
  <c r="K20"/>
  <c r="AJ18" i="12" s="1"/>
  <c r="O19" i="8"/>
  <c r="BH11" i="12" s="1"/>
  <c r="K18" i="8"/>
  <c r="O17"/>
  <c r="BH14" i="12" s="1"/>
  <c r="K16" i="8"/>
  <c r="AJ21" i="12" s="1"/>
  <c r="O15" i="8"/>
  <c r="O13"/>
  <c r="K12"/>
  <c r="AJ19" i="12" s="1"/>
  <c r="K10" i="8"/>
  <c r="AJ8" i="12" s="1"/>
  <c r="O20" i="16"/>
  <c r="O19"/>
  <c r="K15"/>
  <c r="AS12" i="12" s="1"/>
  <c r="O12" i="16"/>
  <c r="O20" i="17"/>
  <c r="BO18" i="12"/>
  <c r="O18" i="17"/>
  <c r="BO17" i="12"/>
  <c r="O16" i="17"/>
  <c r="BO21" i="12"/>
  <c r="O14" i="17"/>
  <c r="BO20" i="12"/>
  <c r="O12" i="17"/>
  <c r="BO19" i="12"/>
  <c r="O10" i="17"/>
  <c r="BO8" i="12"/>
  <c r="O20" i="8"/>
  <c r="O18"/>
  <c r="BH17" i="12" s="1"/>
  <c r="K17" i="8"/>
  <c r="O16"/>
  <c r="BH21" i="12" s="1"/>
  <c r="K15" i="8"/>
  <c r="AJ12" i="12" s="1"/>
  <c r="O14" i="8"/>
  <c r="BH20" i="12" s="1"/>
  <c r="K13" i="8"/>
  <c r="AJ13" i="12" s="1"/>
  <c r="O12" i="8"/>
  <c r="BH19" i="12" s="1"/>
  <c r="K11" i="8"/>
  <c r="AJ10" i="12" s="1"/>
  <c r="O10" i="8"/>
  <c r="BH8" i="12" s="1"/>
  <c r="K19" i="16"/>
  <c r="O19" i="17"/>
  <c r="BO11" i="12"/>
  <c r="O17" i="17"/>
  <c r="BO14" i="12"/>
  <c r="O15" i="17"/>
  <c r="BO12" i="12"/>
  <c r="O13" i="17"/>
  <c r="BO13" i="12"/>
  <c r="O11" i="17"/>
  <c r="BO10" i="12"/>
  <c r="G19" i="8"/>
  <c r="G17"/>
  <c r="L14" i="12" s="1"/>
  <c r="G15" i="8"/>
  <c r="G13"/>
  <c r="G16" i="16"/>
  <c r="U21" i="12" s="1"/>
  <c r="G14" i="16"/>
  <c r="U20" i="12" s="1"/>
  <c r="O18" i="16"/>
  <c r="G18"/>
  <c r="K17"/>
  <c r="AS14" i="12" s="1"/>
  <c r="K16" i="16"/>
  <c r="O15"/>
  <c r="BQ12" i="12" s="1"/>
  <c r="G15" i="16"/>
  <c r="O14"/>
  <c r="K14"/>
  <c r="O13"/>
  <c r="BQ13" i="12" s="1"/>
  <c r="K13" i="16"/>
  <c r="O11"/>
  <c r="K11"/>
  <c r="AS10" i="12" s="1"/>
  <c r="G11" i="16"/>
  <c r="U10" i="12" s="1"/>
  <c r="O10" i="16"/>
  <c r="K10"/>
  <c r="G10"/>
  <c r="K16" i="18"/>
  <c r="K10"/>
  <c r="K19" i="8"/>
  <c r="K14"/>
  <c r="O11"/>
  <c r="BH10" i="12" s="1"/>
  <c r="K23" i="16"/>
  <c r="AS15" i="12" s="1"/>
  <c r="G22" i="16"/>
  <c r="U16" i="12" s="1"/>
  <c r="O22" i="16"/>
  <c r="BQ16" i="12" s="1"/>
  <c r="K21" i="16"/>
  <c r="BR8" i="12"/>
  <c r="BQ10"/>
  <c r="BR10"/>
  <c r="BQ19"/>
  <c r="BR19"/>
  <c r="BR13"/>
  <c r="BQ20"/>
  <c r="BR20"/>
  <c r="BR12"/>
  <c r="BQ21"/>
  <c r="BR21"/>
  <c r="BR14"/>
  <c r="BQ17"/>
  <c r="BR17"/>
  <c r="BQ11"/>
  <c r="BR11"/>
  <c r="BQ18"/>
  <c r="BR18"/>
  <c r="BR9"/>
  <c r="BR16"/>
  <c r="BR15"/>
  <c r="BK8"/>
  <c r="BL8"/>
  <c r="BL10"/>
  <c r="BK19"/>
  <c r="BL19"/>
  <c r="BL13"/>
  <c r="BK20"/>
  <c r="BL20"/>
  <c r="BL12"/>
  <c r="BL21"/>
  <c r="BL14"/>
  <c r="BK17"/>
  <c r="BL17"/>
  <c r="BK11"/>
  <c r="BL11"/>
  <c r="BL18"/>
  <c r="BL9"/>
  <c r="BL16"/>
  <c r="BK15"/>
  <c r="BL15"/>
  <c r="BI10"/>
  <c r="BI19"/>
  <c r="BH13"/>
  <c r="BI13"/>
  <c r="BI20"/>
  <c r="BH12"/>
  <c r="BI12"/>
  <c r="BI21"/>
  <c r="BI14"/>
  <c r="BI17"/>
  <c r="BI11"/>
  <c r="BH18"/>
  <c r="BI18"/>
  <c r="BI9"/>
  <c r="BI16"/>
  <c r="BI15"/>
  <c r="AT10"/>
  <c r="AS19"/>
  <c r="AT19"/>
  <c r="AS13"/>
  <c r="AT13"/>
  <c r="AS20"/>
  <c r="AT20"/>
  <c r="AT12"/>
  <c r="AS21"/>
  <c r="AT21"/>
  <c r="AT14"/>
  <c r="AT17"/>
  <c r="AS11"/>
  <c r="AT11"/>
  <c r="AS18"/>
  <c r="AT18"/>
  <c r="AT9"/>
  <c r="AT16"/>
  <c r="AT15"/>
  <c r="AQ8"/>
  <c r="AQ10"/>
  <c r="AQ19"/>
  <c r="AP13"/>
  <c r="AQ13"/>
  <c r="AQ20"/>
  <c r="AQ12"/>
  <c r="AQ21"/>
  <c r="AP14"/>
  <c r="AQ14"/>
  <c r="AP17"/>
  <c r="AQ17"/>
  <c r="AP11"/>
  <c r="AQ11"/>
  <c r="AQ18"/>
  <c r="AQ9"/>
  <c r="AQ16"/>
  <c r="AQ15"/>
  <c r="AN10"/>
  <c r="AM19"/>
  <c r="AN19"/>
  <c r="AM13"/>
  <c r="AN13"/>
  <c r="AN20"/>
  <c r="AN12"/>
  <c r="AM21"/>
  <c r="AN21"/>
  <c r="AN14"/>
  <c r="AM17"/>
  <c r="AN17"/>
  <c r="AN11"/>
  <c r="AM18"/>
  <c r="AN18"/>
  <c r="AN9"/>
  <c r="AN16"/>
  <c r="AM15"/>
  <c r="AN15"/>
  <c r="AK10"/>
  <c r="AK19"/>
  <c r="AK13"/>
  <c r="AJ20"/>
  <c r="AK20"/>
  <c r="AK12"/>
  <c r="AK21"/>
  <c r="AJ14"/>
  <c r="AK14"/>
  <c r="AJ17"/>
  <c r="AK17"/>
  <c r="AJ11"/>
  <c r="AK11"/>
  <c r="AK18"/>
  <c r="AK9"/>
  <c r="AK16"/>
  <c r="AK15"/>
  <c r="V10"/>
  <c r="U19"/>
  <c r="V19"/>
  <c r="U13"/>
  <c r="V13"/>
  <c r="V20"/>
  <c r="U12"/>
  <c r="V12"/>
  <c r="V21"/>
  <c r="U14"/>
  <c r="V14"/>
  <c r="U17"/>
  <c r="V17"/>
  <c r="U11"/>
  <c r="V11"/>
  <c r="V18"/>
  <c r="U9"/>
  <c r="V9"/>
  <c r="V16"/>
  <c r="U15"/>
  <c r="V15"/>
  <c r="S10"/>
  <c r="S19"/>
  <c r="R13"/>
  <c r="S13"/>
  <c r="S20"/>
  <c r="S12"/>
  <c r="S21"/>
  <c r="R14"/>
  <c r="S14"/>
  <c r="S17"/>
  <c r="S11"/>
  <c r="R18"/>
  <c r="S18"/>
  <c r="R9"/>
  <c r="S9"/>
  <c r="R16"/>
  <c r="S16"/>
  <c r="S15"/>
  <c r="P10"/>
  <c r="O19"/>
  <c r="P19"/>
  <c r="P13"/>
  <c r="P20"/>
  <c r="O12"/>
  <c r="P12"/>
  <c r="O21"/>
  <c r="P21"/>
  <c r="P14"/>
  <c r="O17"/>
  <c r="P17"/>
  <c r="P11"/>
  <c r="O18"/>
  <c r="P18"/>
  <c r="O9"/>
  <c r="P9"/>
  <c r="P16"/>
  <c r="P15"/>
  <c r="M10"/>
  <c r="M13"/>
  <c r="M12"/>
  <c r="M14"/>
  <c r="L17"/>
  <c r="M17"/>
  <c r="L11"/>
  <c r="M11"/>
  <c r="M18"/>
  <c r="L9"/>
  <c r="M9"/>
  <c r="M16"/>
  <c r="M15"/>
  <c r="AN8"/>
  <c r="AT8"/>
  <c r="M8"/>
  <c r="M19"/>
  <c r="M20"/>
  <c r="H9" i="18"/>
  <c r="H9" i="17"/>
  <c r="H9" i="16"/>
  <c r="H9" i="8"/>
  <c r="I9" i="18"/>
  <c r="I9" i="17"/>
  <c r="I9" i="16"/>
  <c r="I9" i="8"/>
  <c r="P9" i="18"/>
  <c r="P9" i="17"/>
  <c r="BO22" i="12" s="1"/>
  <c r="P9" i="16"/>
  <c r="Q9" i="18"/>
  <c r="Q9" i="17"/>
  <c r="Q9" i="16"/>
  <c r="Q9" i="8"/>
  <c r="L9" i="18"/>
  <c r="L9" i="17"/>
  <c r="L9" i="16"/>
  <c r="L9" i="8"/>
  <c r="M9" i="18"/>
  <c r="M9" i="17"/>
  <c r="M9" i="16"/>
  <c r="M9" i="8"/>
  <c r="F9" l="1"/>
  <c r="L15" i="12"/>
  <c r="I15"/>
  <c r="I12"/>
  <c r="I13"/>
  <c r="I16"/>
  <c r="I9"/>
  <c r="I18"/>
  <c r="I11"/>
  <c r="I17"/>
  <c r="I14"/>
  <c r="I20"/>
  <c r="I19"/>
  <c r="I10"/>
  <c r="BN12"/>
  <c r="BN16"/>
  <c r="H16" s="1"/>
  <c r="BN8"/>
  <c r="BN9"/>
  <c r="BN13"/>
  <c r="BN14"/>
  <c r="H14" s="1"/>
  <c r="BN19"/>
  <c r="BN15"/>
  <c r="H15" s="1"/>
  <c r="BN21"/>
  <c r="BN20"/>
  <c r="BN10"/>
  <c r="BN17"/>
  <c r="H17" s="1"/>
  <c r="AT22"/>
  <c r="AT24" s="1"/>
  <c r="K9" i="16"/>
  <c r="J14" s="1"/>
  <c r="BN18" i="12"/>
  <c r="H18" s="1"/>
  <c r="BN11"/>
  <c r="H11" s="1"/>
  <c r="BQ8"/>
  <c r="BR22"/>
  <c r="BR24" s="1"/>
  <c r="O9" i="16"/>
  <c r="N18" s="1"/>
  <c r="BP17" i="12" s="1"/>
  <c r="V22"/>
  <c r="G9" i="16"/>
  <c r="F19" s="1"/>
  <c r="T11" i="12" s="1"/>
  <c r="O9" i="17"/>
  <c r="AQ22" i="12"/>
  <c r="AQ24" s="1"/>
  <c r="K9" i="17"/>
  <c r="J11" s="1"/>
  <c r="S22" i="12"/>
  <c r="G9" i="17"/>
  <c r="BO24" i="12"/>
  <c r="O9" i="18"/>
  <c r="N21" s="1"/>
  <c r="BJ9" i="12" s="1"/>
  <c r="AN22"/>
  <c r="AN24" s="1"/>
  <c r="K9" i="18"/>
  <c r="P22" i="12"/>
  <c r="G9" i="18"/>
  <c r="F19" s="1"/>
  <c r="N11" i="12" s="1"/>
  <c r="BI24"/>
  <c r="O9" i="8"/>
  <c r="AK22" i="12"/>
  <c r="K9" i="8"/>
  <c r="J14" s="1"/>
  <c r="M22" i="12"/>
  <c r="G9" i="8"/>
  <c r="F12" s="1"/>
  <c r="AS9" i="12"/>
  <c r="BL22"/>
  <c r="BL24" s="1"/>
  <c r="AM8"/>
  <c r="P8"/>
  <c r="S8"/>
  <c r="V8"/>
  <c r="R8"/>
  <c r="U8"/>
  <c r="AK8"/>
  <c r="M21"/>
  <c r="I21" s="1"/>
  <c r="L21"/>
  <c r="L8"/>
  <c r="O17" i="20"/>
  <c r="H9" i="12" l="1"/>
  <c r="I22"/>
  <c r="I8"/>
  <c r="H21"/>
  <c r="N16" i="8"/>
  <c r="BG21" i="12" s="1"/>
  <c r="BH22"/>
  <c r="J23" i="18"/>
  <c r="AL15" i="12" s="1"/>
  <c r="J9" i="18"/>
  <c r="AL22" i="12" s="1"/>
  <c r="J19" i="18"/>
  <c r="AL11" i="12" s="1"/>
  <c r="J11" i="18"/>
  <c r="AL10" i="12" s="1"/>
  <c r="J21" i="18"/>
  <c r="AL9" i="12" s="1"/>
  <c r="J13" i="18"/>
  <c r="AL13" i="12" s="1"/>
  <c r="J15" i="18"/>
  <c r="AL12" i="12" s="1"/>
  <c r="J17" i="18"/>
  <c r="F9" i="17"/>
  <c r="F23"/>
  <c r="Q15" i="12" s="1"/>
  <c r="F21" i="17"/>
  <c r="Q9" i="12" s="1"/>
  <c r="F15" i="17"/>
  <c r="Q12" i="12" s="1"/>
  <c r="F11" i="17"/>
  <c r="Q10" i="12" s="1"/>
  <c r="F19" i="17"/>
  <c r="Q11" i="12" s="1"/>
  <c r="F13" i="17"/>
  <c r="Q13" i="12" s="1"/>
  <c r="N23" i="17"/>
  <c r="BM15" i="12" s="1"/>
  <c r="N9" i="17"/>
  <c r="BM22" i="12" s="1"/>
  <c r="F21" i="16"/>
  <c r="T9" i="12" s="1"/>
  <c r="F10" i="17"/>
  <c r="Q8" i="12" s="1"/>
  <c r="N11" i="18"/>
  <c r="BJ10" i="12" s="1"/>
  <c r="F17" i="16"/>
  <c r="T14" i="12" s="1"/>
  <c r="N20" i="17"/>
  <c r="BM18" i="12" s="1"/>
  <c r="J15" i="8"/>
  <c r="AI12" i="12" s="1"/>
  <c r="F15" i="16"/>
  <c r="T12" i="12" s="1"/>
  <c r="N11" i="8"/>
  <c r="BG10" i="12" s="1"/>
  <c r="N19" i="18"/>
  <c r="BJ11" i="12" s="1"/>
  <c r="F18" i="8"/>
  <c r="K17" i="12" s="1"/>
  <c r="J18" i="8"/>
  <c r="AI17" i="12" s="1"/>
  <c r="N14" i="8"/>
  <c r="BG20" i="12" s="1"/>
  <c r="F19" i="8"/>
  <c r="K11" i="12" s="1"/>
  <c r="N11" i="16"/>
  <c r="BP10" i="12" s="1"/>
  <c r="J12" i="16"/>
  <c r="AR19" i="12" s="1"/>
  <c r="F10" i="8"/>
  <c r="N18" i="17"/>
  <c r="BM17" i="12" s="1"/>
  <c r="J13" i="8"/>
  <c r="AI13" i="12" s="1"/>
  <c r="J16" i="16"/>
  <c r="AR21" i="12" s="1"/>
  <c r="J19" i="8"/>
  <c r="AI11" i="12" s="1"/>
  <c r="F16" i="17"/>
  <c r="Q21" i="12" s="1"/>
  <c r="F15" i="18"/>
  <c r="N12" i="12" s="1"/>
  <c r="J20" i="8"/>
  <c r="AI18" i="12" s="1"/>
  <c r="N11" i="17"/>
  <c r="BM10" i="12" s="1"/>
  <c r="N13" i="16"/>
  <c r="BP13" i="12" s="1"/>
  <c r="F23" i="8"/>
  <c r="K15" i="12" s="1"/>
  <c r="F21" i="8"/>
  <c r="K9" i="12" s="1"/>
  <c r="F11" i="8"/>
  <c r="N23"/>
  <c r="BG15" i="12" s="1"/>
  <c r="N9" i="8"/>
  <c r="BG22" i="12" s="1"/>
  <c r="N21" i="8"/>
  <c r="BG9" i="12" s="1"/>
  <c r="F23" i="16"/>
  <c r="T15" i="12" s="1"/>
  <c r="F9" i="16"/>
  <c r="F12"/>
  <c r="T19" i="12" s="1"/>
  <c r="F20" i="16"/>
  <c r="T18" i="12" s="1"/>
  <c r="J22" i="16"/>
  <c r="AR16" i="12" s="1"/>
  <c r="J20" i="18"/>
  <c r="AL18" i="12" s="1"/>
  <c r="F22" i="8"/>
  <c r="K16" i="12" s="1"/>
  <c r="N19" i="8"/>
  <c r="BG11" i="12" s="1"/>
  <c r="N16" i="17"/>
  <c r="BM21" i="12" s="1"/>
  <c r="J11" i="8"/>
  <c r="AI10" i="12" s="1"/>
  <c r="J13" i="16"/>
  <c r="AR13" i="12" s="1"/>
  <c r="J21" i="16"/>
  <c r="AR9" i="12" s="1"/>
  <c r="J19" i="17"/>
  <c r="AO11" i="12" s="1"/>
  <c r="F17" i="18"/>
  <c r="N14" i="12" s="1"/>
  <c r="N21" i="16"/>
  <c r="BP9" i="12" s="1"/>
  <c r="N13" i="8"/>
  <c r="BG13" i="12" s="1"/>
  <c r="N10" i="8"/>
  <c r="BG8" i="12" s="1"/>
  <c r="F16" i="16"/>
  <c r="T21" i="12" s="1"/>
  <c r="J10" i="16"/>
  <c r="AR8" i="12" s="1"/>
  <c r="N22" i="17"/>
  <c r="BM16" i="12" s="1"/>
  <c r="J20" i="16"/>
  <c r="AR18" i="12" s="1"/>
  <c r="N17" i="8"/>
  <c r="BG14" i="12" s="1"/>
  <c r="N14" i="17"/>
  <c r="BM20" i="12" s="1"/>
  <c r="J19" i="16"/>
  <c r="AR11" i="12" s="1"/>
  <c r="F22" i="16"/>
  <c r="T16" i="12" s="1"/>
  <c r="J12" i="18"/>
  <c r="AL19" i="12" s="1"/>
  <c r="J16" i="8"/>
  <c r="AI21" i="12" s="1"/>
  <c r="N12" i="8"/>
  <c r="BG19" i="12" s="1"/>
  <c r="F15" i="8"/>
  <c r="K12" i="12" s="1"/>
  <c r="F11" i="16"/>
  <c r="T10" i="12" s="1"/>
  <c r="F23" i="18"/>
  <c r="N15" i="12" s="1"/>
  <c r="F9" i="18"/>
  <c r="F22"/>
  <c r="N16" i="12" s="1"/>
  <c r="F14" i="18"/>
  <c r="N20" i="12" s="1"/>
  <c r="F16" i="18"/>
  <c r="N21" i="12" s="1"/>
  <c r="F18" i="18"/>
  <c r="N17" i="12" s="1"/>
  <c r="F10" i="18"/>
  <c r="N8" i="12" s="1"/>
  <c r="F20" i="18"/>
  <c r="N18" i="12" s="1"/>
  <c r="F12" i="18"/>
  <c r="N19" i="12" s="1"/>
  <c r="N9" i="18"/>
  <c r="BJ22" i="12" s="1"/>
  <c r="N23" i="18"/>
  <c r="BJ15" i="12" s="1"/>
  <c r="N16" i="18"/>
  <c r="BJ21" i="12" s="1"/>
  <c r="N18" i="18"/>
  <c r="N10"/>
  <c r="BJ8" i="12" s="1"/>
  <c r="N20" i="18"/>
  <c r="BJ18" i="12" s="1"/>
  <c r="N12" i="18"/>
  <c r="BJ19" i="12" s="1"/>
  <c r="N22" i="18"/>
  <c r="BJ16" i="12" s="1"/>
  <c r="N14" i="18"/>
  <c r="BJ20" i="12" s="1"/>
  <c r="J23" i="17"/>
  <c r="AO15" i="12" s="1"/>
  <c r="J9" i="17"/>
  <c r="AO22" i="12" s="1"/>
  <c r="J22" i="17"/>
  <c r="AO16" i="12" s="1"/>
  <c r="J16" i="17"/>
  <c r="AO21" i="12" s="1"/>
  <c r="J12" i="17"/>
  <c r="AO19" i="12" s="1"/>
  <c r="J20" i="17"/>
  <c r="AO18" i="12" s="1"/>
  <c r="J14" i="17"/>
  <c r="AO20" i="12" s="1"/>
  <c r="J10" i="17"/>
  <c r="AO8" i="12" s="1"/>
  <c r="J18" i="17"/>
  <c r="AO17" i="12" s="1"/>
  <c r="J23" i="16"/>
  <c r="AR15" i="12" s="1"/>
  <c r="J9" i="16"/>
  <c r="AR22" i="12" s="1"/>
  <c r="J21" i="17"/>
  <c r="AO9" i="12" s="1"/>
  <c r="N17" i="18"/>
  <c r="BJ14" i="12" s="1"/>
  <c r="F13" i="16"/>
  <c r="T13" i="12" s="1"/>
  <c r="N15" i="8"/>
  <c r="BG12" i="12" s="1"/>
  <c r="N12" i="17"/>
  <c r="BM19" i="12" s="1"/>
  <c r="F13" i="8"/>
  <c r="K13" i="12" s="1"/>
  <c r="N10" i="16"/>
  <c r="BP8" i="12" s="1"/>
  <c r="F16" i="8"/>
  <c r="K21" i="12" s="1"/>
  <c r="J13" i="17"/>
  <c r="AO13" i="12" s="1"/>
  <c r="N13" i="18"/>
  <c r="BJ13" i="12" s="1"/>
  <c r="F14" i="17"/>
  <c r="Q20" i="12" s="1"/>
  <c r="N19" i="16"/>
  <c r="BP11" i="12" s="1"/>
  <c r="N17" i="17"/>
  <c r="BM14" i="12" s="1"/>
  <c r="J17" i="16"/>
  <c r="AR14" i="12" s="1"/>
  <c r="J10" i="18"/>
  <c r="AL8" i="12" s="1"/>
  <c r="J17" i="17"/>
  <c r="AO14" i="12" s="1"/>
  <c r="N15" i="18"/>
  <c r="BJ12" i="12" s="1"/>
  <c r="F22" i="17"/>
  <c r="Q16" i="12" s="1"/>
  <c r="J12" i="8"/>
  <c r="AI19" i="12" s="1"/>
  <c r="N10" i="17"/>
  <c r="BM8" i="12" s="1"/>
  <c r="F17" i="8"/>
  <c r="K14" i="12" s="1"/>
  <c r="J11" i="16"/>
  <c r="AR10" i="12" s="1"/>
  <c r="N22" i="8"/>
  <c r="BG16" i="12" s="1"/>
  <c r="F21" i="18"/>
  <c r="N9" i="12" s="1"/>
  <c r="J18" i="16"/>
  <c r="AR17" i="12" s="1"/>
  <c r="J10" i="8"/>
  <c r="AI8" i="12" s="1"/>
  <c r="N19" i="17"/>
  <c r="BM11" i="12" s="1"/>
  <c r="J23" i="8"/>
  <c r="AI15" i="12" s="1"/>
  <c r="J9" i="8"/>
  <c r="AI22" i="12" s="1"/>
  <c r="J22" i="8"/>
  <c r="AI16" i="12" s="1"/>
  <c r="N23" i="16"/>
  <c r="BP15" i="12" s="1"/>
  <c r="N9" i="16"/>
  <c r="BP22" i="12" s="1"/>
  <c r="N16" i="16"/>
  <c r="BP21" i="12" s="1"/>
  <c r="F20" i="8"/>
  <c r="K18" i="12" s="1"/>
  <c r="J15" i="17"/>
  <c r="AO12" i="12" s="1"/>
  <c r="J14" i="18"/>
  <c r="AL20" i="12" s="1"/>
  <c r="F18" i="17"/>
  <c r="Q17" i="12" s="1"/>
  <c r="N20" i="16"/>
  <c r="BP18" i="12" s="1"/>
  <c r="N20" i="8"/>
  <c r="BG18" i="12" s="1"/>
  <c r="F18" i="16"/>
  <c r="T17" i="12" s="1"/>
  <c r="J16" i="18"/>
  <c r="AL21" i="12" s="1"/>
  <c r="N17" i="16"/>
  <c r="BP14" i="12" s="1"/>
  <c r="J22" i="18"/>
  <c r="AL16" i="12" s="1"/>
  <c r="F11" i="18"/>
  <c r="N10" i="12" s="1"/>
  <c r="F17" i="17"/>
  <c r="Q14" i="12" s="1"/>
  <c r="N18" i="8"/>
  <c r="BG17" i="12" s="1"/>
  <c r="N13" i="17"/>
  <c r="BM13" i="12" s="1"/>
  <c r="N14" i="16"/>
  <c r="BP20" i="12" s="1"/>
  <c r="F14" i="8"/>
  <c r="K20" i="12" s="1"/>
  <c r="F12" i="17"/>
  <c r="Q19" i="12" s="1"/>
  <c r="F13" i="18"/>
  <c r="N13" i="12" s="1"/>
  <c r="N21" i="17"/>
  <c r="BM9" i="12" s="1"/>
  <c r="J15" i="16"/>
  <c r="AR12" i="12" s="1"/>
  <c r="J17" i="8"/>
  <c r="AI14" i="12" s="1"/>
  <c r="F14" i="16"/>
  <c r="T20" i="12" s="1"/>
  <c r="F10" i="16"/>
  <c r="T8" i="12" s="1"/>
  <c r="J21" i="8"/>
  <c r="AI9" i="12" s="1"/>
  <c r="J18" i="18"/>
  <c r="AL17" i="12" s="1"/>
  <c r="F20" i="17"/>
  <c r="Q18" i="12" s="1"/>
  <c r="N12" i="16"/>
  <c r="BP19" i="12" s="1"/>
  <c r="N15" i="17"/>
  <c r="BM12" i="12" s="1"/>
  <c r="N15" i="16"/>
  <c r="BP12" i="12" s="1"/>
  <c r="N22" i="16"/>
  <c r="BP16" i="12" s="1"/>
  <c r="BJ17"/>
  <c r="AR20"/>
  <c r="AI20"/>
  <c r="AL14"/>
  <c r="AO10"/>
  <c r="BQ22"/>
  <c r="K19"/>
  <c r="K10"/>
  <c r="BK22"/>
  <c r="AJ22"/>
  <c r="BN22"/>
  <c r="AK24"/>
  <c r="AS22"/>
  <c r="AS8"/>
  <c r="AM22"/>
  <c r="AP22"/>
  <c r="AP8"/>
  <c r="O8"/>
  <c r="L20"/>
  <c r="H20" s="1"/>
  <c r="L12"/>
  <c r="H12" s="1"/>
  <c r="L10"/>
  <c r="H10" s="1"/>
  <c r="L19"/>
  <c r="H19" s="1"/>
  <c r="L13"/>
  <c r="H13" s="1"/>
  <c r="O47" i="20"/>
  <c r="O22" i="12"/>
  <c r="L22"/>
  <c r="B15" i="20"/>
  <c r="F15" s="1"/>
  <c r="U22" i="12"/>
  <c r="C12" i="22"/>
  <c r="D12" s="1"/>
  <c r="E12" s="1"/>
  <c r="F12"/>
  <c r="G12" s="1"/>
  <c r="H12" s="1"/>
  <c r="I12" s="1"/>
  <c r="C13"/>
  <c r="D13" s="1"/>
  <c r="E13" s="1"/>
  <c r="F13"/>
  <c r="G13" s="1"/>
  <c r="H13" s="1"/>
  <c r="I13" s="1"/>
  <c r="C14"/>
  <c r="D14" s="1"/>
  <c r="E14" s="1"/>
  <c r="F14"/>
  <c r="G14" s="1"/>
  <c r="H14" s="1"/>
  <c r="I14" s="1"/>
  <c r="C15"/>
  <c r="D15" s="1"/>
  <c r="E15" s="1"/>
  <c r="F15"/>
  <c r="G15" s="1"/>
  <c r="H15" s="1"/>
  <c r="I15" s="1"/>
  <c r="C16"/>
  <c r="D16" s="1"/>
  <c r="E16" s="1"/>
  <c r="F16"/>
  <c r="G16" s="1"/>
  <c r="H16" s="1"/>
  <c r="I16" s="1"/>
  <c r="C17"/>
  <c r="D17" s="1"/>
  <c r="E17" s="1"/>
  <c r="F17"/>
  <c r="G17" s="1"/>
  <c r="H17" s="1"/>
  <c r="I17" s="1"/>
  <c r="C18"/>
  <c r="D18" s="1"/>
  <c r="E18" s="1"/>
  <c r="F18"/>
  <c r="G18" s="1"/>
  <c r="H18" s="1"/>
  <c r="I18" s="1"/>
  <c r="C19"/>
  <c r="D19" s="1"/>
  <c r="E19" s="1"/>
  <c r="F19"/>
  <c r="G19" s="1"/>
  <c r="H19" s="1"/>
  <c r="I19" s="1"/>
  <c r="C20"/>
  <c r="D20" s="1"/>
  <c r="E20" s="1"/>
  <c r="F20"/>
  <c r="G20" s="1"/>
  <c r="H20" s="1"/>
  <c r="I20" s="1"/>
  <c r="C21"/>
  <c r="D21" s="1"/>
  <c r="E21" s="1"/>
  <c r="F21"/>
  <c r="G21" s="1"/>
  <c r="H21" s="1"/>
  <c r="I21" s="1"/>
  <c r="C22"/>
  <c r="D22" s="1"/>
  <c r="E22" s="1"/>
  <c r="F22"/>
  <c r="G22" s="1"/>
  <c r="H22" s="1"/>
  <c r="I22" s="1"/>
  <c r="C23"/>
  <c r="D23" s="1"/>
  <c r="E23" s="1"/>
  <c r="F23"/>
  <c r="G23" s="1"/>
  <c r="H23" s="1"/>
  <c r="I23" s="1"/>
  <c r="C24"/>
  <c r="D24" s="1"/>
  <c r="E24" s="1"/>
  <c r="F24"/>
  <c r="G24" s="1"/>
  <c r="H24" s="1"/>
  <c r="I24" s="1"/>
  <c r="C25"/>
  <c r="D25" s="1"/>
  <c r="E25" s="1"/>
  <c r="F25"/>
  <c r="G25" s="1"/>
  <c r="H25" s="1"/>
  <c r="I25" s="1"/>
  <c r="C26"/>
  <c r="D26" s="1"/>
  <c r="E26" s="1"/>
  <c r="F26"/>
  <c r="G26" s="1"/>
  <c r="H26" s="1"/>
  <c r="I26" s="1"/>
  <c r="C27"/>
  <c r="D27" s="1"/>
  <c r="E27" s="1"/>
  <c r="F27"/>
  <c r="G27" s="1"/>
  <c r="H27" s="1"/>
  <c r="I27" s="1"/>
  <c r="C28"/>
  <c r="D28" s="1"/>
  <c r="E28" s="1"/>
  <c r="F28"/>
  <c r="G28" s="1"/>
  <c r="H28" s="1"/>
  <c r="I28" s="1"/>
  <c r="C29"/>
  <c r="D29" s="1"/>
  <c r="E29" s="1"/>
  <c r="F29"/>
  <c r="G29" s="1"/>
  <c r="H29" s="1"/>
  <c r="I29" s="1"/>
  <c r="C30"/>
  <c r="D30" s="1"/>
  <c r="E30" s="1"/>
  <c r="F30"/>
  <c r="G30" s="1"/>
  <c r="H30" s="1"/>
  <c r="I30" s="1"/>
  <c r="C31"/>
  <c r="D31" s="1"/>
  <c r="E31" s="1"/>
  <c r="F31"/>
  <c r="G31" s="1"/>
  <c r="H31" s="1"/>
  <c r="I31" s="1"/>
  <c r="C32"/>
  <c r="D32" s="1"/>
  <c r="E32" s="1"/>
  <c r="F32"/>
  <c r="G32" s="1"/>
  <c r="H32" s="1"/>
  <c r="I32" s="1"/>
  <c r="C33"/>
  <c r="D33" s="1"/>
  <c r="E33" s="1"/>
  <c r="F33"/>
  <c r="G33" s="1"/>
  <c r="H33" s="1"/>
  <c r="I33" s="1"/>
  <c r="C34"/>
  <c r="D34" s="1"/>
  <c r="E34" s="1"/>
  <c r="F34"/>
  <c r="G34" s="1"/>
  <c r="H34" s="1"/>
  <c r="I34" s="1"/>
  <c r="C35"/>
  <c r="D35" s="1"/>
  <c r="E35" s="1"/>
  <c r="F35"/>
  <c r="G35" s="1"/>
  <c r="H35" s="1"/>
  <c r="I35" s="1"/>
  <c r="C36"/>
  <c r="D36" s="1"/>
  <c r="E36" s="1"/>
  <c r="F36"/>
  <c r="G36" s="1"/>
  <c r="H36" s="1"/>
  <c r="I36" s="1"/>
  <c r="C37"/>
  <c r="D37" s="1"/>
  <c r="E37" s="1"/>
  <c r="F37"/>
  <c r="G37" s="1"/>
  <c r="H37" s="1"/>
  <c r="I37" s="1"/>
  <c r="C38"/>
  <c r="D38" s="1"/>
  <c r="E38" s="1"/>
  <c r="F38"/>
  <c r="G38" s="1"/>
  <c r="H38" s="1"/>
  <c r="I38" s="1"/>
  <c r="C39"/>
  <c r="D39" s="1"/>
  <c r="E39" s="1"/>
  <c r="F39"/>
  <c r="G39" s="1"/>
  <c r="H39" s="1"/>
  <c r="I39" s="1"/>
  <c r="C40"/>
  <c r="D40" s="1"/>
  <c r="E40" s="1"/>
  <c r="F40"/>
  <c r="G40" s="1"/>
  <c r="H40" s="1"/>
  <c r="I40" s="1"/>
  <c r="C41"/>
  <c r="D41" s="1"/>
  <c r="E41" s="1"/>
  <c r="F41"/>
  <c r="G41" s="1"/>
  <c r="H41" s="1"/>
  <c r="I41" s="1"/>
  <c r="C42"/>
  <c r="D42" s="1"/>
  <c r="E42" s="1"/>
  <c r="F42"/>
  <c r="G42" s="1"/>
  <c r="H42" s="1"/>
  <c r="I42" s="1"/>
  <c r="B11"/>
  <c r="C11"/>
  <c r="D11" s="1"/>
  <c r="E11" s="1"/>
  <c r="F11"/>
  <c r="G11" s="1"/>
  <c r="H11" s="1"/>
  <c r="I11" s="1"/>
  <c r="H24" i="18"/>
  <c r="H24" i="16"/>
  <c r="H24" i="17"/>
  <c r="G19" i="20" l="1"/>
  <c r="H8" i="12"/>
  <c r="G17"/>
  <c r="G19"/>
  <c r="G20"/>
  <c r="G14"/>
  <c r="G16"/>
  <c r="G15"/>
  <c r="G12"/>
  <c r="G18"/>
  <c r="G10"/>
  <c r="G9"/>
  <c r="G13"/>
  <c r="G11"/>
  <c r="G21"/>
  <c r="Q22"/>
  <c r="R22"/>
  <c r="H22" s="1"/>
  <c r="T22"/>
  <c r="K22"/>
  <c r="N22"/>
  <c r="S24"/>
  <c r="V24"/>
  <c r="P24"/>
  <c r="M24"/>
  <c r="C15" i="20"/>
  <c r="G15"/>
  <c r="G49"/>
  <c r="G22" i="12" l="1"/>
  <c r="I24"/>
  <c r="F25" s="1"/>
  <c r="D15" i="20"/>
  <c r="G26"/>
  <c r="G56"/>
  <c r="H15"/>
  <c r="E15" l="1"/>
  <c r="G40" s="1"/>
  <c r="G33"/>
  <c r="I15"/>
  <c r="G70" s="1"/>
  <c r="G63"/>
  <c r="K8" i="12"/>
  <c r="G8" s="1"/>
</calcChain>
</file>

<file path=xl/sharedStrings.xml><?xml version="1.0" encoding="utf-8"?>
<sst xmlns="http://schemas.openxmlformats.org/spreadsheetml/2006/main" count="1402" uniqueCount="151">
  <si>
    <t>manche 1</t>
  </si>
  <si>
    <t xml:space="preserve">manche 2 </t>
  </si>
  <si>
    <t>Vis1</t>
  </si>
  <si>
    <t>Vis2</t>
  </si>
  <si>
    <t>Vis3</t>
  </si>
  <si>
    <t>Vis4</t>
  </si>
  <si>
    <t>Vis5</t>
  </si>
  <si>
    <t>Vis6</t>
  </si>
  <si>
    <t>Vis7</t>
  </si>
  <si>
    <t>Vis8</t>
  </si>
  <si>
    <t>Vis9</t>
  </si>
  <si>
    <t>Vis10</t>
  </si>
  <si>
    <t>Vis11</t>
  </si>
  <si>
    <t>Vis12</t>
  </si>
  <si>
    <t>Vis13</t>
  </si>
  <si>
    <t>Vis14</t>
  </si>
  <si>
    <t>Vis15</t>
  </si>
  <si>
    <t>Team Nr</t>
  </si>
  <si>
    <t>Angler 1</t>
  </si>
  <si>
    <t>Angler 2</t>
  </si>
  <si>
    <t>Total</t>
  </si>
  <si>
    <t>Points</t>
  </si>
  <si>
    <t>Rank</t>
  </si>
  <si>
    <t>manche 3</t>
  </si>
  <si>
    <t>manche 4</t>
  </si>
  <si>
    <t>Fish</t>
  </si>
  <si>
    <t># Fish</t>
  </si>
  <si>
    <t>Aantal vissen</t>
  </si>
  <si>
    <t>Grootste vis</t>
  </si>
  <si>
    <t>gemiddelde</t>
  </si>
  <si>
    <t>Kleinste vis</t>
  </si>
  <si>
    <t>Naam 1</t>
  </si>
  <si>
    <t>Naam 2</t>
  </si>
  <si>
    <t>Reeks 1</t>
  </si>
  <si>
    <t>Vis 1</t>
  </si>
  <si>
    <t>Vis 2</t>
  </si>
  <si>
    <t>Vis 3</t>
  </si>
  <si>
    <t>Vis 4</t>
  </si>
  <si>
    <t>Vis 5</t>
  </si>
  <si>
    <t>Vis 6</t>
  </si>
  <si>
    <t>Vis 7</t>
  </si>
  <si>
    <t>Vis 8</t>
  </si>
  <si>
    <t>Vis 9</t>
  </si>
  <si>
    <t>Vis 10</t>
  </si>
  <si>
    <t>Vis 11</t>
  </si>
  <si>
    <t>Vis 12</t>
  </si>
  <si>
    <t>Vis 13</t>
  </si>
  <si>
    <t>Vis 14</t>
  </si>
  <si>
    <t>Vis 15</t>
  </si>
  <si>
    <t>Vis 16</t>
  </si>
  <si>
    <t>Vis 17</t>
  </si>
  <si>
    <t>Vis 18</t>
  </si>
  <si>
    <t>Vis 19</t>
  </si>
  <si>
    <t>Vis 20</t>
  </si>
  <si>
    <t>cm</t>
  </si>
  <si>
    <t>Visser</t>
  </si>
  <si>
    <t>Reeks 2</t>
  </si>
  <si>
    <t>Reeks 3</t>
  </si>
  <si>
    <t>Reeks 4</t>
  </si>
  <si>
    <t>Controleur</t>
  </si>
  <si>
    <t>Reeks 5</t>
  </si>
  <si>
    <t>Reeks 6</t>
  </si>
  <si>
    <t>Reeks 7</t>
  </si>
  <si>
    <t>Reeks 8</t>
  </si>
  <si>
    <t xml:space="preserve">Plaats </t>
  </si>
  <si>
    <t>Team nr</t>
  </si>
  <si>
    <t>M1</t>
  </si>
  <si>
    <t>M2</t>
  </si>
  <si>
    <t>M3</t>
  </si>
  <si>
    <t>M4</t>
  </si>
  <si>
    <t>M5</t>
  </si>
  <si>
    <t>M6</t>
  </si>
  <si>
    <t>M7</t>
  </si>
  <si>
    <t>M8</t>
  </si>
  <si>
    <t>aantal plaatsen</t>
  </si>
  <si>
    <t>Max</t>
  </si>
  <si>
    <t>half time</t>
  </si>
  <si>
    <t>last</t>
  </si>
  <si>
    <t>M1 to M2</t>
  </si>
  <si>
    <t>M2 to M3</t>
  </si>
  <si>
    <t>M3 to M4</t>
  </si>
  <si>
    <t>M4 to M5</t>
  </si>
  <si>
    <t>M5 to M6</t>
  </si>
  <si>
    <t>M6 to M7</t>
  </si>
  <si>
    <t>M7 to M8</t>
  </si>
  <si>
    <t>Rang</t>
  </si>
  <si>
    <t>Angler 3</t>
  </si>
  <si>
    <t>Team Name</t>
  </si>
  <si>
    <t xml:space="preserve">manche 1 </t>
  </si>
  <si>
    <t>manche 2</t>
  </si>
  <si>
    <t>Team</t>
  </si>
  <si>
    <t># mm</t>
  </si>
  <si>
    <t>nrs volgens # ploegen</t>
  </si>
  <si>
    <t>1-15</t>
  </si>
  <si>
    <t>16-30</t>
  </si>
  <si>
    <t>31-45</t>
  </si>
  <si>
    <t>manche 5</t>
  </si>
  <si>
    <t>manche 6</t>
  </si>
  <si>
    <t>manche 7</t>
  </si>
  <si>
    <t>manche 8</t>
  </si>
  <si>
    <t>CMPT Hainaut Borinage</t>
  </si>
  <si>
    <t>Cloquette Daniel</t>
  </si>
  <si>
    <t>Dekeyser Frank</t>
  </si>
  <si>
    <t>Gilmant Dany</t>
  </si>
  <si>
    <t>Briquemont Mathias</t>
  </si>
  <si>
    <t>Habran Jérémy</t>
  </si>
  <si>
    <t>Jamagne Thierry</t>
  </si>
  <si>
    <t>Lorquet Julien</t>
  </si>
  <si>
    <t>Feron Sophie</t>
  </si>
  <si>
    <t>Zapo Jason</t>
  </si>
  <si>
    <t>Mehaigne Mouche</t>
  </si>
  <si>
    <t>Ruisseau Olivier</t>
  </si>
  <si>
    <t>Ruisseau André</t>
  </si>
  <si>
    <t>Vanmol Geert</t>
  </si>
  <si>
    <t>Fly Fishing Flanders</t>
  </si>
  <si>
    <t>Vinck Guido</t>
  </si>
  <si>
    <t>Janssens Geert</t>
  </si>
  <si>
    <t>Deschutter Patrick</t>
  </si>
  <si>
    <t>Henrottin Christian</t>
  </si>
  <si>
    <t>Schouweiller Patrick</t>
  </si>
  <si>
    <t>Wauthier Bruno</t>
  </si>
  <si>
    <t>Coquette Arthur</t>
  </si>
  <si>
    <t>Saive Thibault</t>
  </si>
  <si>
    <t>Roufosse Nicolas</t>
  </si>
  <si>
    <t>Mouche T Bruxelles</t>
  </si>
  <si>
    <t>Delwiche Patrick</t>
  </si>
  <si>
    <t>Vandendries René</t>
  </si>
  <si>
    <t>Wattiez Bernard</t>
  </si>
  <si>
    <t>De Kervel Filip</t>
  </si>
  <si>
    <t>Leerg Stefaan</t>
  </si>
  <si>
    <t>Schatteman Peter</t>
  </si>
  <si>
    <t>Frison Fabian</t>
  </si>
  <si>
    <t>Wozniak René</t>
  </si>
  <si>
    <t>Kaes Alain</t>
  </si>
  <si>
    <t>DiMarco David</t>
  </si>
  <si>
    <t>Sabaut Serge</t>
  </si>
  <si>
    <t>Hockers Thierry</t>
  </si>
  <si>
    <t>Therasse Bruno</t>
  </si>
  <si>
    <t>Vantuycom Jean-Pierre</t>
  </si>
  <si>
    <t>Bohyn Xavier</t>
  </si>
  <si>
    <t>Lattre Gregory</t>
  </si>
  <si>
    <t>Rommelaere Pascal</t>
  </si>
  <si>
    <t>Devooght Giani</t>
  </si>
  <si>
    <t>Tightlines</t>
  </si>
  <si>
    <t>Poffe Benny</t>
  </si>
  <si>
    <t>Roekarts Mark</t>
  </si>
  <si>
    <t>Allacker Stefan</t>
  </si>
  <si>
    <t>Bebelmans Ghislain</t>
  </si>
  <si>
    <t>Coppye Constantyn</t>
  </si>
  <si>
    <t>Sohet Dominique</t>
  </si>
  <si>
    <t>Christophe Adam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</si>
</sst>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lightUp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/>
    <xf numFmtId="0" fontId="0" fillId="0" borderId="0" xfId="0" applyFill="1" applyBorder="1" applyAlignment="1"/>
    <xf numFmtId="0" fontId="4" fillId="0" borderId="1" xfId="0" applyFont="1" applyBorder="1" applyAlignment="1">
      <alignment horizontal="center"/>
    </xf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0" fillId="2" borderId="13" xfId="0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8" fillId="0" borderId="0" xfId="0" applyFont="1" applyBorder="1"/>
    <xf numFmtId="0" fontId="9" fillId="0" borderId="0" xfId="0" applyFont="1" applyFill="1" applyBorder="1" applyAlignment="1" applyProtection="1">
      <alignment vertical="center" wrapText="1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11" xfId="0" applyFill="1" applyBorder="1" applyAlignment="1"/>
    <xf numFmtId="0" fontId="0" fillId="0" borderId="12" xfId="0" applyFill="1" applyBorder="1" applyAlignment="1"/>
    <xf numFmtId="0" fontId="0" fillId="0" borderId="6" xfId="0" applyBorder="1" applyAlignment="1">
      <alignment horizontal="right"/>
    </xf>
    <xf numFmtId="0" fontId="0" fillId="0" borderId="6" xfId="0" applyFill="1" applyBorder="1" applyAlignment="1"/>
    <xf numFmtId="0" fontId="0" fillId="0" borderId="7" xfId="0" applyFill="1" applyBorder="1" applyAlignment="1"/>
    <xf numFmtId="0" fontId="0" fillId="0" borderId="13" xfId="0" applyBorder="1"/>
    <xf numFmtId="0" fontId="0" fillId="0" borderId="11" xfId="0" applyBorder="1"/>
    <xf numFmtId="0" fontId="0" fillId="0" borderId="11" xfId="0" applyFill="1" applyBorder="1"/>
    <xf numFmtId="0" fontId="0" fillId="0" borderId="12" xfId="0" applyBorder="1"/>
    <xf numFmtId="0" fontId="0" fillId="0" borderId="6" xfId="0" applyFill="1" applyBorder="1"/>
    <xf numFmtId="0" fontId="0" fillId="0" borderId="5" xfId="0" applyFill="1" applyBorder="1"/>
    <xf numFmtId="0" fontId="0" fillId="0" borderId="7" xfId="0" applyFill="1" applyBorder="1"/>
    <xf numFmtId="0" fontId="0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 wrapText="1"/>
    </xf>
    <xf numFmtId="0" fontId="0" fillId="0" borderId="22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13" xfId="0" applyFill="1" applyBorder="1" applyAlignment="1"/>
    <xf numFmtId="0" fontId="0" fillId="3" borderId="0" xfId="0" applyFill="1" applyBorder="1"/>
    <xf numFmtId="0" fontId="0" fillId="4" borderId="0" xfId="0" applyFill="1" applyBorder="1"/>
    <xf numFmtId="0" fontId="0" fillId="5" borderId="0" xfId="0" applyFill="1" applyBorder="1"/>
    <xf numFmtId="16" fontId="3" fillId="0" borderId="0" xfId="0" quotePrefix="1" applyNumberFormat="1" applyFont="1" applyBorder="1"/>
    <xf numFmtId="0" fontId="3" fillId="0" borderId="0" xfId="0" quotePrefix="1" applyFont="1" applyBorder="1"/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12" fillId="0" borderId="28" xfId="1" applyFont="1" applyBorder="1" applyAlignment="1">
      <alignment horizontal="left" vertical="center"/>
    </xf>
    <xf numFmtId="0" fontId="12" fillId="0" borderId="29" xfId="1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12" fillId="0" borderId="15" xfId="1" applyFont="1" applyBorder="1" applyAlignment="1">
      <alignment horizontal="left" vertical="center"/>
    </xf>
    <xf numFmtId="0" fontId="12" fillId="0" borderId="32" xfId="1" applyFont="1" applyBorder="1" applyAlignment="1">
      <alignment horizontal="left" vertical="center"/>
    </xf>
    <xf numFmtId="0" fontId="12" fillId="0" borderId="22" xfId="1" applyFont="1" applyBorder="1" applyAlignment="1">
      <alignment horizontal="left" vertical="center"/>
    </xf>
    <xf numFmtId="0" fontId="12" fillId="0" borderId="6" xfId="1" applyFont="1" applyBorder="1" applyAlignment="1">
      <alignment horizontal="left" vertical="center"/>
    </xf>
    <xf numFmtId="0" fontId="12" fillId="0" borderId="30" xfId="1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3" fillId="0" borderId="22" xfId="0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/>
    </xf>
    <xf numFmtId="0" fontId="12" fillId="0" borderId="21" xfId="1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 wrapText="1"/>
    </xf>
    <xf numFmtId="0" fontId="12" fillId="6" borderId="27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horizontal="left" vertical="center"/>
    </xf>
    <xf numFmtId="0" fontId="0" fillId="0" borderId="28" xfId="0" applyBorder="1"/>
    <xf numFmtId="0" fontId="12" fillId="6" borderId="28" xfId="1" applyFont="1" applyFill="1" applyBorder="1" applyAlignment="1">
      <alignment horizontal="left" vertical="center"/>
    </xf>
    <xf numFmtId="0" fontId="12" fillId="0" borderId="28" xfId="1" applyFont="1" applyFill="1" applyBorder="1" applyAlignment="1">
      <alignment horizontal="left" vertical="center"/>
    </xf>
    <xf numFmtId="0" fontId="0" fillId="0" borderId="28" xfId="0" applyBorder="1" applyAlignment="1"/>
    <xf numFmtId="0" fontId="2" fillId="0" borderId="28" xfId="0" applyFont="1" applyBorder="1" applyAlignment="1"/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3" fillId="0" borderId="0" xfId="0" applyFont="1" applyFill="1" applyAlignment="1">
      <alignment horizontal="center"/>
    </xf>
    <xf numFmtId="0" fontId="13" fillId="0" borderId="0" xfId="0" applyFont="1" applyFill="1" applyBorder="1" applyAlignment="1"/>
    <xf numFmtId="0" fontId="13" fillId="0" borderId="0" xfId="0" applyFont="1" applyFill="1" applyAlignment="1"/>
    <xf numFmtId="0" fontId="13" fillId="0" borderId="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4" fillId="0" borderId="28" xfId="0" applyFont="1" applyBorder="1" applyAlignment="1"/>
    <xf numFmtId="0" fontId="13" fillId="2" borderId="28" xfId="0" applyFont="1" applyFill="1" applyBorder="1" applyAlignment="1">
      <alignment horizontal="center"/>
    </xf>
    <xf numFmtId="0" fontId="13" fillId="2" borderId="28" xfId="0" applyFont="1" applyFill="1" applyBorder="1" applyAlignment="1"/>
    <xf numFmtId="0" fontId="13" fillId="0" borderId="28" xfId="0" applyFont="1" applyBorder="1" applyAlignment="1"/>
    <xf numFmtId="0" fontId="13" fillId="0" borderId="28" xfId="0" applyFont="1" applyBorder="1" applyAlignment="1">
      <alignment horizontal="center"/>
    </xf>
    <xf numFmtId="0" fontId="13" fillId="0" borderId="28" xfId="0" applyFont="1" applyBorder="1" applyAlignment="1">
      <alignment horizontal="center" wrapText="1"/>
    </xf>
    <xf numFmtId="0" fontId="13" fillId="0" borderId="28" xfId="0" applyFont="1" applyBorder="1" applyAlignment="1">
      <alignment horizontal="left" vertical="center"/>
    </xf>
    <xf numFmtId="0" fontId="13" fillId="0" borderId="28" xfId="0" applyFont="1" applyBorder="1"/>
    <xf numFmtId="0" fontId="13" fillId="0" borderId="28" xfId="0" applyFont="1" applyBorder="1" applyAlignment="1">
      <alignment horizontal="left" vertical="center" wrapText="1"/>
    </xf>
    <xf numFmtId="0" fontId="13" fillId="0" borderId="0" xfId="0" applyFont="1" applyBorder="1"/>
    <xf numFmtId="0" fontId="13" fillId="0" borderId="0" xfId="0" applyFont="1"/>
    <xf numFmtId="2" fontId="13" fillId="0" borderId="0" xfId="0" applyNumberFormat="1" applyFont="1" applyBorder="1"/>
    <xf numFmtId="0" fontId="13" fillId="0" borderId="36" xfId="0" applyFont="1" applyBorder="1"/>
    <xf numFmtId="0" fontId="14" fillId="0" borderId="34" xfId="0" applyFont="1" applyBorder="1" applyAlignment="1">
      <alignment horizontal="left" vertical="center"/>
    </xf>
  </cellXfs>
  <cellStyles count="2">
    <cellStyle name="Normal" xfId="0" builtinId="0"/>
    <cellStyle name="Standa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28575</xdr:rowOff>
    </xdr:from>
    <xdr:to>
      <xdr:col>5</xdr:col>
      <xdr:colOff>1581151</xdr:colOff>
      <xdr:row>4</xdr:row>
      <xdr:rowOff>9524</xdr:rowOff>
    </xdr:to>
    <xdr:sp macro="" textlink="">
      <xdr:nvSpPr>
        <xdr:cNvPr id="12291" name="WordArt 6">
          <a:extLst>
            <a:ext uri="{FF2B5EF4-FFF2-40B4-BE49-F238E27FC236}">
              <a16:creationId xmlns:a16="http://schemas.microsoft.com/office/drawing/2014/main" xmlns="" id="{00000000-0008-0000-0B00-000003300000}"/>
            </a:ext>
          </a:extLst>
        </xdr:cNvPr>
        <xdr:cNvSpPr>
          <a:spLocks noChangeArrowheads="1" noChangeShapeType="1"/>
        </xdr:cNvSpPr>
      </xdr:nvSpPr>
      <xdr:spPr bwMode="auto">
        <a:xfrm>
          <a:off x="1762125" y="28575"/>
          <a:ext cx="4791076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96012" rIns="82296" bIns="0" anchor="t" upright="1"/>
        <a:lstStyle/>
        <a:p>
          <a:pPr algn="ctr" rtl="0">
            <a:defRPr sz="1000"/>
          </a:pPr>
          <a:r>
            <a:rPr lang="en-US" sz="2800" b="0" i="0" u="sng" strike="noStrike" baseline="0">
              <a:solidFill>
                <a:srgbClr val="000000"/>
              </a:solidFill>
              <a:latin typeface="Arial Black"/>
            </a:rPr>
            <a:t>BK Interclub 2019</a:t>
          </a:r>
          <a:endParaRPr lang="en-US" sz="2800" b="0" i="0" u="sng" strike="sngStrike" baseline="0">
            <a:solidFill>
              <a:srgbClr val="000000"/>
            </a:solidFill>
            <a:latin typeface="Arial Black"/>
          </a:endParaRPr>
        </a:p>
        <a:p>
          <a:pPr algn="l" rtl="0">
            <a:defRPr sz="1000"/>
          </a:pPr>
          <a:endParaRPr lang="en-US" sz="3600" b="0" i="0" u="sng" strike="sngStrike" baseline="0">
            <a:solidFill>
              <a:srgbClr val="000000"/>
            </a:solidFill>
            <a:latin typeface="Arial Blac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"/>
  <sheetViews>
    <sheetView view="pageLayout" topLeftCell="A13" zoomScaleNormal="100" workbookViewId="0">
      <selection activeCell="A45" sqref="A45"/>
    </sheetView>
  </sheetViews>
  <sheetFormatPr baseColWidth="10" defaultColWidth="8.85546875" defaultRowHeight="12.75"/>
  <cols>
    <col min="1" max="16384" width="8.85546875" style="5"/>
  </cols>
  <sheetData>
    <row r="1" spans="1:14">
      <c r="A1" s="28" t="s">
        <v>74</v>
      </c>
      <c r="B1" s="5" t="s">
        <v>78</v>
      </c>
      <c r="C1" s="5">
        <v>8</v>
      </c>
      <c r="E1" s="5" t="s">
        <v>76</v>
      </c>
      <c r="G1" s="5">
        <v>12</v>
      </c>
      <c r="J1" s="2"/>
      <c r="K1" s="2"/>
    </row>
    <row r="2" spans="1:14">
      <c r="A2" s="28"/>
      <c r="B2" s="5" t="s">
        <v>79</v>
      </c>
      <c r="C2" s="5">
        <v>7</v>
      </c>
      <c r="J2" s="2"/>
      <c r="K2" s="2"/>
    </row>
    <row r="3" spans="1:14">
      <c r="A3" s="28"/>
      <c r="B3" s="5" t="s">
        <v>80</v>
      </c>
      <c r="C3" s="5">
        <v>9</v>
      </c>
      <c r="J3" s="2"/>
      <c r="K3" s="2"/>
    </row>
    <row r="4" spans="1:14">
      <c r="A4" s="28"/>
      <c r="B4" s="5" t="s">
        <v>81</v>
      </c>
      <c r="J4" s="2"/>
      <c r="K4" s="2"/>
    </row>
    <row r="5" spans="1:14">
      <c r="A5" s="28"/>
      <c r="B5" s="5" t="s">
        <v>82</v>
      </c>
      <c r="C5" s="5">
        <v>9</v>
      </c>
      <c r="J5" s="2"/>
      <c r="K5" s="2"/>
    </row>
    <row r="6" spans="1:14">
      <c r="A6" s="28"/>
      <c r="B6" s="5" t="s">
        <v>83</v>
      </c>
      <c r="C6" s="5">
        <v>7</v>
      </c>
      <c r="J6" s="2"/>
      <c r="K6" s="2"/>
    </row>
    <row r="7" spans="1:14">
      <c r="A7" s="28"/>
      <c r="B7" s="5" t="s">
        <v>84</v>
      </c>
      <c r="C7" s="5">
        <v>8</v>
      </c>
      <c r="J7" s="2"/>
      <c r="K7" s="2"/>
    </row>
    <row r="8" spans="1:14">
      <c r="A8" s="27" t="s">
        <v>75</v>
      </c>
      <c r="C8" s="5">
        <v>33</v>
      </c>
      <c r="J8" s="2"/>
      <c r="K8" s="2"/>
    </row>
    <row r="9" spans="1:14" ht="13.5" thickBot="1">
      <c r="J9" s="2"/>
      <c r="K9" s="2"/>
    </row>
    <row r="10" spans="1:14" ht="13.5" thickBot="1">
      <c r="A10" s="71" t="s">
        <v>65</v>
      </c>
      <c r="B10" s="65" t="s">
        <v>66</v>
      </c>
      <c r="C10" s="63" t="s">
        <v>67</v>
      </c>
      <c r="D10" s="63" t="s">
        <v>68</v>
      </c>
      <c r="E10" s="63" t="s">
        <v>69</v>
      </c>
      <c r="F10" s="63" t="s">
        <v>70</v>
      </c>
      <c r="G10" s="63" t="s">
        <v>71</v>
      </c>
      <c r="H10" s="63" t="s">
        <v>72</v>
      </c>
      <c r="I10" s="64" t="s">
        <v>73</v>
      </c>
      <c r="J10" s="2"/>
      <c r="K10" s="2"/>
      <c r="N10" s="27"/>
    </row>
    <row r="11" spans="1:14">
      <c r="A11" s="72">
        <v>1</v>
      </c>
      <c r="B11" s="66">
        <f>$A$11</f>
        <v>1</v>
      </c>
      <c r="C11" s="61">
        <f t="shared" ref="C11:C43" si="0">IF(B11+$C$1&gt;$C$8,B11+$C$1-$C$8,B11+$C$1)</f>
        <v>9</v>
      </c>
      <c r="D11" s="61">
        <f>IF(C11+$C$2&gt;$C$8,C11+$C$2-$C$8,C11+$C$2)</f>
        <v>16</v>
      </c>
      <c r="E11" s="61">
        <f>IF(D11+$C$3&gt;$C$8,D11+$C$3-$C$8,D11+$C$3)</f>
        <v>25</v>
      </c>
      <c r="F11" s="61">
        <f>IF(B11+$G$1&gt;$C$8,B11+$G$1-$C$8,B11+$G$1)</f>
        <v>13</v>
      </c>
      <c r="G11" s="61">
        <f>IF(F11+$C$5&gt;$C$8,F11+$C$5-$C$8,F11+$C$5)</f>
        <v>22</v>
      </c>
      <c r="H11" s="61">
        <f>IF(G11+$C$6&gt;$C$8,G11+$C$6-$C$8,G11+$C$6)</f>
        <v>29</v>
      </c>
      <c r="I11" s="62">
        <f>IF(H11+$C$7&gt;$C$8,H11+$C$7-$C$8,H11+$C$7)</f>
        <v>4</v>
      </c>
      <c r="J11" s="13"/>
      <c r="K11" s="13"/>
    </row>
    <row r="12" spans="1:14">
      <c r="A12" s="73">
        <v>2</v>
      </c>
      <c r="B12" s="67">
        <v>2</v>
      </c>
      <c r="C12" s="57">
        <f t="shared" si="0"/>
        <v>10</v>
      </c>
      <c r="D12" s="57">
        <f t="shared" ref="D12:D43" si="1">IF(C12+$C$2&gt;$C$8,C12+$C$2-$C$8,C12+$C$2)</f>
        <v>17</v>
      </c>
      <c r="E12" s="57">
        <f t="shared" ref="E12:E43" si="2">IF(D12+$C$3&gt;$C$8,D12+$C$3-$C$8,D12+$C$3)</f>
        <v>26</v>
      </c>
      <c r="F12" s="57">
        <f t="shared" ref="F12:F43" si="3">IF(B12+$G$1&gt;$C$8,B12+$G$1-$C$8,B12+$G$1)</f>
        <v>14</v>
      </c>
      <c r="G12" s="57">
        <f t="shared" ref="G12:G43" si="4">IF(F12+$C$5&gt;$C$8,F12+$C$5-$C$8,F12+$C$5)</f>
        <v>23</v>
      </c>
      <c r="H12" s="57">
        <f t="shared" ref="H12:H43" si="5">IF(G12+$C$6&gt;$C$8,G12+$C$6-$C$8,G12+$C$6)</f>
        <v>30</v>
      </c>
      <c r="I12" s="58">
        <f t="shared" ref="I12:I43" si="6">IF(H12+$C$7&gt;$C$8,H12+$C$7-$C$8,H12+$C$7)</f>
        <v>5</v>
      </c>
    </row>
    <row r="13" spans="1:14">
      <c r="A13" s="73">
        <v>3</v>
      </c>
      <c r="B13" s="67">
        <v>3</v>
      </c>
      <c r="C13" s="57">
        <f t="shared" si="0"/>
        <v>11</v>
      </c>
      <c r="D13" s="57">
        <f t="shared" si="1"/>
        <v>18</v>
      </c>
      <c r="E13" s="57">
        <f t="shared" si="2"/>
        <v>27</v>
      </c>
      <c r="F13" s="57">
        <f t="shared" si="3"/>
        <v>15</v>
      </c>
      <c r="G13" s="57">
        <f t="shared" si="4"/>
        <v>24</v>
      </c>
      <c r="H13" s="57">
        <f t="shared" si="5"/>
        <v>31</v>
      </c>
      <c r="I13" s="58">
        <f t="shared" si="6"/>
        <v>6</v>
      </c>
    </row>
    <row r="14" spans="1:14">
      <c r="A14" s="73">
        <v>4</v>
      </c>
      <c r="B14" s="67">
        <v>4</v>
      </c>
      <c r="C14" s="57">
        <f t="shared" si="0"/>
        <v>12</v>
      </c>
      <c r="D14" s="57">
        <f t="shared" si="1"/>
        <v>19</v>
      </c>
      <c r="E14" s="57">
        <f t="shared" si="2"/>
        <v>28</v>
      </c>
      <c r="F14" s="57">
        <f t="shared" si="3"/>
        <v>16</v>
      </c>
      <c r="G14" s="57">
        <f t="shared" si="4"/>
        <v>25</v>
      </c>
      <c r="H14" s="57">
        <f t="shared" si="5"/>
        <v>32</v>
      </c>
      <c r="I14" s="58">
        <f t="shared" si="6"/>
        <v>7</v>
      </c>
    </row>
    <row r="15" spans="1:14">
      <c r="A15" s="73">
        <v>5</v>
      </c>
      <c r="B15" s="67">
        <v>5</v>
      </c>
      <c r="C15" s="57">
        <f t="shared" si="0"/>
        <v>13</v>
      </c>
      <c r="D15" s="57">
        <f t="shared" si="1"/>
        <v>20</v>
      </c>
      <c r="E15" s="57">
        <f t="shared" si="2"/>
        <v>29</v>
      </c>
      <c r="F15" s="57">
        <f t="shared" si="3"/>
        <v>17</v>
      </c>
      <c r="G15" s="57">
        <f t="shared" si="4"/>
        <v>26</v>
      </c>
      <c r="H15" s="57">
        <f t="shared" si="5"/>
        <v>33</v>
      </c>
      <c r="I15" s="58">
        <f t="shared" si="6"/>
        <v>8</v>
      </c>
    </row>
    <row r="16" spans="1:14">
      <c r="A16" s="74">
        <v>6</v>
      </c>
      <c r="B16" s="68">
        <v>6</v>
      </c>
      <c r="C16" s="57">
        <f t="shared" si="0"/>
        <v>14</v>
      </c>
      <c r="D16" s="57">
        <f t="shared" si="1"/>
        <v>21</v>
      </c>
      <c r="E16" s="57">
        <f t="shared" si="2"/>
        <v>30</v>
      </c>
      <c r="F16" s="57">
        <f t="shared" si="3"/>
        <v>18</v>
      </c>
      <c r="G16" s="57">
        <f t="shared" si="4"/>
        <v>27</v>
      </c>
      <c r="H16" s="57">
        <f t="shared" si="5"/>
        <v>1</v>
      </c>
      <c r="I16" s="58">
        <f t="shared" si="6"/>
        <v>9</v>
      </c>
    </row>
    <row r="17" spans="1:9">
      <c r="A17" s="73">
        <v>7</v>
      </c>
      <c r="B17" s="67">
        <v>7</v>
      </c>
      <c r="C17" s="57">
        <f t="shared" si="0"/>
        <v>15</v>
      </c>
      <c r="D17" s="57">
        <f t="shared" si="1"/>
        <v>22</v>
      </c>
      <c r="E17" s="57">
        <f t="shared" si="2"/>
        <v>31</v>
      </c>
      <c r="F17" s="57">
        <f t="shared" si="3"/>
        <v>19</v>
      </c>
      <c r="G17" s="57">
        <f t="shared" si="4"/>
        <v>28</v>
      </c>
      <c r="H17" s="57">
        <f t="shared" si="5"/>
        <v>2</v>
      </c>
      <c r="I17" s="58">
        <f t="shared" si="6"/>
        <v>10</v>
      </c>
    </row>
    <row r="18" spans="1:9">
      <c r="A18" s="74">
        <v>8</v>
      </c>
      <c r="B18" s="68">
        <v>8</v>
      </c>
      <c r="C18" s="57">
        <f t="shared" si="0"/>
        <v>16</v>
      </c>
      <c r="D18" s="57">
        <f t="shared" si="1"/>
        <v>23</v>
      </c>
      <c r="E18" s="57">
        <f t="shared" si="2"/>
        <v>32</v>
      </c>
      <c r="F18" s="57">
        <f t="shared" si="3"/>
        <v>20</v>
      </c>
      <c r="G18" s="57">
        <f t="shared" si="4"/>
        <v>29</v>
      </c>
      <c r="H18" s="57">
        <f t="shared" si="5"/>
        <v>3</v>
      </c>
      <c r="I18" s="58">
        <f t="shared" si="6"/>
        <v>11</v>
      </c>
    </row>
    <row r="19" spans="1:9">
      <c r="A19" s="73">
        <v>9</v>
      </c>
      <c r="B19" s="69">
        <v>9</v>
      </c>
      <c r="C19" s="55">
        <f t="shared" si="0"/>
        <v>17</v>
      </c>
      <c r="D19" s="55">
        <f t="shared" si="1"/>
        <v>24</v>
      </c>
      <c r="E19" s="55">
        <f t="shared" si="2"/>
        <v>33</v>
      </c>
      <c r="F19" s="55">
        <f t="shared" si="3"/>
        <v>21</v>
      </c>
      <c r="G19" s="55">
        <f t="shared" si="4"/>
        <v>30</v>
      </c>
      <c r="H19" s="55">
        <f t="shared" si="5"/>
        <v>4</v>
      </c>
      <c r="I19" s="56">
        <f t="shared" si="6"/>
        <v>12</v>
      </c>
    </row>
    <row r="20" spans="1:9">
      <c r="A20" s="73">
        <v>10</v>
      </c>
      <c r="B20" s="67">
        <v>10</v>
      </c>
      <c r="C20" s="57">
        <f t="shared" si="0"/>
        <v>18</v>
      </c>
      <c r="D20" s="57">
        <f t="shared" si="1"/>
        <v>25</v>
      </c>
      <c r="E20" s="57">
        <f t="shared" si="2"/>
        <v>1</v>
      </c>
      <c r="F20" s="57">
        <f t="shared" si="3"/>
        <v>22</v>
      </c>
      <c r="G20" s="57">
        <f t="shared" si="4"/>
        <v>31</v>
      </c>
      <c r="H20" s="57">
        <f t="shared" si="5"/>
        <v>5</v>
      </c>
      <c r="I20" s="58">
        <f t="shared" si="6"/>
        <v>13</v>
      </c>
    </row>
    <row r="21" spans="1:9">
      <c r="A21" s="74">
        <v>11</v>
      </c>
      <c r="B21" s="68">
        <v>11</v>
      </c>
      <c r="C21" s="57">
        <f t="shared" si="0"/>
        <v>19</v>
      </c>
      <c r="D21" s="57">
        <f t="shared" si="1"/>
        <v>26</v>
      </c>
      <c r="E21" s="57">
        <f t="shared" si="2"/>
        <v>2</v>
      </c>
      <c r="F21" s="57">
        <f t="shared" si="3"/>
        <v>23</v>
      </c>
      <c r="G21" s="57">
        <f t="shared" si="4"/>
        <v>32</v>
      </c>
      <c r="H21" s="57">
        <f t="shared" si="5"/>
        <v>6</v>
      </c>
      <c r="I21" s="58">
        <f t="shared" si="6"/>
        <v>14</v>
      </c>
    </row>
    <row r="22" spans="1:9">
      <c r="A22" s="73">
        <v>12</v>
      </c>
      <c r="B22" s="67">
        <v>12</v>
      </c>
      <c r="C22" s="57">
        <f t="shared" si="0"/>
        <v>20</v>
      </c>
      <c r="D22" s="57">
        <f t="shared" si="1"/>
        <v>27</v>
      </c>
      <c r="E22" s="57">
        <f t="shared" si="2"/>
        <v>3</v>
      </c>
      <c r="F22" s="57">
        <f t="shared" si="3"/>
        <v>24</v>
      </c>
      <c r="G22" s="57">
        <f t="shared" si="4"/>
        <v>33</v>
      </c>
      <c r="H22" s="57">
        <f t="shared" si="5"/>
        <v>7</v>
      </c>
      <c r="I22" s="58">
        <f t="shared" si="6"/>
        <v>15</v>
      </c>
    </row>
    <row r="23" spans="1:9">
      <c r="A23" s="74">
        <v>13</v>
      </c>
      <c r="B23" s="68">
        <v>13</v>
      </c>
      <c r="C23" s="57">
        <f t="shared" si="0"/>
        <v>21</v>
      </c>
      <c r="D23" s="57">
        <f t="shared" si="1"/>
        <v>28</v>
      </c>
      <c r="E23" s="57">
        <f t="shared" si="2"/>
        <v>4</v>
      </c>
      <c r="F23" s="57">
        <f t="shared" si="3"/>
        <v>25</v>
      </c>
      <c r="G23" s="57">
        <f t="shared" si="4"/>
        <v>1</v>
      </c>
      <c r="H23" s="57">
        <f t="shared" si="5"/>
        <v>8</v>
      </c>
      <c r="I23" s="58">
        <f t="shared" si="6"/>
        <v>16</v>
      </c>
    </row>
    <row r="24" spans="1:9">
      <c r="A24" s="74">
        <v>14</v>
      </c>
      <c r="B24" s="68">
        <v>14</v>
      </c>
      <c r="C24" s="57">
        <f t="shared" si="0"/>
        <v>22</v>
      </c>
      <c r="D24" s="57">
        <f t="shared" si="1"/>
        <v>29</v>
      </c>
      <c r="E24" s="57">
        <f t="shared" si="2"/>
        <v>5</v>
      </c>
      <c r="F24" s="57">
        <f t="shared" si="3"/>
        <v>26</v>
      </c>
      <c r="G24" s="57">
        <f t="shared" si="4"/>
        <v>2</v>
      </c>
      <c r="H24" s="57">
        <f t="shared" si="5"/>
        <v>9</v>
      </c>
      <c r="I24" s="58">
        <f t="shared" si="6"/>
        <v>17</v>
      </c>
    </row>
    <row r="25" spans="1:9">
      <c r="A25" s="73">
        <v>15</v>
      </c>
      <c r="B25" s="67">
        <v>15</v>
      </c>
      <c r="C25" s="57">
        <f t="shared" si="0"/>
        <v>23</v>
      </c>
      <c r="D25" s="57">
        <f t="shared" si="1"/>
        <v>30</v>
      </c>
      <c r="E25" s="57">
        <f t="shared" si="2"/>
        <v>6</v>
      </c>
      <c r="F25" s="57">
        <f t="shared" si="3"/>
        <v>27</v>
      </c>
      <c r="G25" s="57">
        <f t="shared" si="4"/>
        <v>3</v>
      </c>
      <c r="H25" s="57">
        <f t="shared" si="5"/>
        <v>10</v>
      </c>
      <c r="I25" s="58">
        <f t="shared" si="6"/>
        <v>18</v>
      </c>
    </row>
    <row r="26" spans="1:9">
      <c r="A26" s="73">
        <v>16</v>
      </c>
      <c r="B26" s="67">
        <v>16</v>
      </c>
      <c r="C26" s="57">
        <f t="shared" si="0"/>
        <v>24</v>
      </c>
      <c r="D26" s="57">
        <f t="shared" si="1"/>
        <v>31</v>
      </c>
      <c r="E26" s="57">
        <f t="shared" si="2"/>
        <v>7</v>
      </c>
      <c r="F26" s="57">
        <f t="shared" si="3"/>
        <v>28</v>
      </c>
      <c r="G26" s="57">
        <f t="shared" si="4"/>
        <v>4</v>
      </c>
      <c r="H26" s="57">
        <f t="shared" si="5"/>
        <v>11</v>
      </c>
      <c r="I26" s="58">
        <f t="shared" si="6"/>
        <v>19</v>
      </c>
    </row>
    <row r="27" spans="1:9">
      <c r="A27" s="73">
        <v>17</v>
      </c>
      <c r="B27" s="67">
        <v>17</v>
      </c>
      <c r="C27" s="57">
        <f t="shared" si="0"/>
        <v>25</v>
      </c>
      <c r="D27" s="57">
        <f t="shared" si="1"/>
        <v>32</v>
      </c>
      <c r="E27" s="57">
        <f t="shared" si="2"/>
        <v>8</v>
      </c>
      <c r="F27" s="57">
        <f t="shared" si="3"/>
        <v>29</v>
      </c>
      <c r="G27" s="57">
        <f t="shared" si="4"/>
        <v>5</v>
      </c>
      <c r="H27" s="57">
        <f t="shared" si="5"/>
        <v>12</v>
      </c>
      <c r="I27" s="58">
        <f t="shared" si="6"/>
        <v>20</v>
      </c>
    </row>
    <row r="28" spans="1:9">
      <c r="A28" s="74">
        <v>18</v>
      </c>
      <c r="B28" s="68">
        <v>18</v>
      </c>
      <c r="C28" s="57">
        <f t="shared" si="0"/>
        <v>26</v>
      </c>
      <c r="D28" s="57">
        <f t="shared" si="1"/>
        <v>33</v>
      </c>
      <c r="E28" s="57">
        <f t="shared" si="2"/>
        <v>9</v>
      </c>
      <c r="F28" s="57">
        <f t="shared" si="3"/>
        <v>30</v>
      </c>
      <c r="G28" s="57">
        <f t="shared" si="4"/>
        <v>6</v>
      </c>
      <c r="H28" s="57">
        <f t="shared" si="5"/>
        <v>13</v>
      </c>
      <c r="I28" s="58">
        <f t="shared" si="6"/>
        <v>21</v>
      </c>
    </row>
    <row r="29" spans="1:9">
      <c r="A29" s="74">
        <v>19</v>
      </c>
      <c r="B29" s="68">
        <v>19</v>
      </c>
      <c r="C29" s="57">
        <f t="shared" si="0"/>
        <v>27</v>
      </c>
      <c r="D29" s="57">
        <f t="shared" si="1"/>
        <v>1</v>
      </c>
      <c r="E29" s="57">
        <f t="shared" si="2"/>
        <v>10</v>
      </c>
      <c r="F29" s="57">
        <f t="shared" si="3"/>
        <v>31</v>
      </c>
      <c r="G29" s="57">
        <f t="shared" si="4"/>
        <v>7</v>
      </c>
      <c r="H29" s="57">
        <f t="shared" si="5"/>
        <v>14</v>
      </c>
      <c r="I29" s="58">
        <f t="shared" si="6"/>
        <v>22</v>
      </c>
    </row>
    <row r="30" spans="1:9">
      <c r="A30" s="74">
        <v>20</v>
      </c>
      <c r="B30" s="68">
        <v>20</v>
      </c>
      <c r="C30" s="57">
        <f t="shared" si="0"/>
        <v>28</v>
      </c>
      <c r="D30" s="57">
        <f t="shared" si="1"/>
        <v>2</v>
      </c>
      <c r="E30" s="57">
        <f t="shared" si="2"/>
        <v>11</v>
      </c>
      <c r="F30" s="57">
        <f t="shared" si="3"/>
        <v>32</v>
      </c>
      <c r="G30" s="57">
        <f t="shared" si="4"/>
        <v>8</v>
      </c>
      <c r="H30" s="57">
        <f t="shared" si="5"/>
        <v>15</v>
      </c>
      <c r="I30" s="58">
        <f t="shared" si="6"/>
        <v>23</v>
      </c>
    </row>
    <row r="31" spans="1:9">
      <c r="A31" s="73">
        <v>21</v>
      </c>
      <c r="B31" s="67">
        <v>21</v>
      </c>
      <c r="C31" s="57">
        <f t="shared" si="0"/>
        <v>29</v>
      </c>
      <c r="D31" s="57">
        <f t="shared" si="1"/>
        <v>3</v>
      </c>
      <c r="E31" s="57">
        <f t="shared" si="2"/>
        <v>12</v>
      </c>
      <c r="F31" s="57">
        <f t="shared" si="3"/>
        <v>33</v>
      </c>
      <c r="G31" s="57">
        <f t="shared" si="4"/>
        <v>9</v>
      </c>
      <c r="H31" s="57">
        <f t="shared" si="5"/>
        <v>16</v>
      </c>
      <c r="I31" s="58">
        <f t="shared" si="6"/>
        <v>24</v>
      </c>
    </row>
    <row r="32" spans="1:9">
      <c r="A32" s="73">
        <v>22</v>
      </c>
      <c r="B32" s="67">
        <v>22</v>
      </c>
      <c r="C32" s="57">
        <f t="shared" si="0"/>
        <v>30</v>
      </c>
      <c r="D32" s="57">
        <f t="shared" si="1"/>
        <v>4</v>
      </c>
      <c r="E32" s="57">
        <f t="shared" si="2"/>
        <v>13</v>
      </c>
      <c r="F32" s="57">
        <f t="shared" si="3"/>
        <v>1</v>
      </c>
      <c r="G32" s="57">
        <f t="shared" si="4"/>
        <v>10</v>
      </c>
      <c r="H32" s="57">
        <f t="shared" si="5"/>
        <v>17</v>
      </c>
      <c r="I32" s="58">
        <f t="shared" si="6"/>
        <v>25</v>
      </c>
    </row>
    <row r="33" spans="1:9">
      <c r="A33" s="73">
        <v>23</v>
      </c>
      <c r="B33" s="67">
        <v>23</v>
      </c>
      <c r="C33" s="57">
        <f t="shared" si="0"/>
        <v>31</v>
      </c>
      <c r="D33" s="57">
        <f t="shared" si="1"/>
        <v>5</v>
      </c>
      <c r="E33" s="57">
        <f t="shared" si="2"/>
        <v>14</v>
      </c>
      <c r="F33" s="57">
        <f t="shared" si="3"/>
        <v>2</v>
      </c>
      <c r="G33" s="57">
        <f t="shared" si="4"/>
        <v>11</v>
      </c>
      <c r="H33" s="57">
        <f t="shared" si="5"/>
        <v>18</v>
      </c>
      <c r="I33" s="58">
        <f t="shared" si="6"/>
        <v>26</v>
      </c>
    </row>
    <row r="34" spans="1:9">
      <c r="A34" s="73">
        <v>24</v>
      </c>
      <c r="B34" s="67">
        <v>24</v>
      </c>
      <c r="C34" s="57">
        <f t="shared" si="0"/>
        <v>32</v>
      </c>
      <c r="D34" s="57">
        <f t="shared" si="1"/>
        <v>6</v>
      </c>
      <c r="E34" s="57">
        <f t="shared" si="2"/>
        <v>15</v>
      </c>
      <c r="F34" s="57">
        <f t="shared" si="3"/>
        <v>3</v>
      </c>
      <c r="G34" s="57">
        <f t="shared" si="4"/>
        <v>12</v>
      </c>
      <c r="H34" s="57">
        <f t="shared" si="5"/>
        <v>19</v>
      </c>
      <c r="I34" s="58">
        <f t="shared" si="6"/>
        <v>27</v>
      </c>
    </row>
    <row r="35" spans="1:9">
      <c r="A35" s="73">
        <v>25</v>
      </c>
      <c r="B35" s="67">
        <v>25</v>
      </c>
      <c r="C35" s="57">
        <f t="shared" si="0"/>
        <v>33</v>
      </c>
      <c r="D35" s="57">
        <f t="shared" si="1"/>
        <v>7</v>
      </c>
      <c r="E35" s="57">
        <f t="shared" si="2"/>
        <v>16</v>
      </c>
      <c r="F35" s="57">
        <f t="shared" si="3"/>
        <v>4</v>
      </c>
      <c r="G35" s="57">
        <f t="shared" si="4"/>
        <v>13</v>
      </c>
      <c r="H35" s="57">
        <f t="shared" si="5"/>
        <v>20</v>
      </c>
      <c r="I35" s="58">
        <f t="shared" si="6"/>
        <v>28</v>
      </c>
    </row>
    <row r="36" spans="1:9">
      <c r="A36" s="73">
        <v>26</v>
      </c>
      <c r="B36" s="67">
        <v>26</v>
      </c>
      <c r="C36" s="57">
        <f t="shared" si="0"/>
        <v>1</v>
      </c>
      <c r="D36" s="57">
        <f t="shared" si="1"/>
        <v>8</v>
      </c>
      <c r="E36" s="57">
        <f t="shared" si="2"/>
        <v>17</v>
      </c>
      <c r="F36" s="57">
        <f t="shared" si="3"/>
        <v>5</v>
      </c>
      <c r="G36" s="57">
        <f t="shared" si="4"/>
        <v>14</v>
      </c>
      <c r="H36" s="57">
        <f t="shared" si="5"/>
        <v>21</v>
      </c>
      <c r="I36" s="58">
        <f t="shared" si="6"/>
        <v>29</v>
      </c>
    </row>
    <row r="37" spans="1:9">
      <c r="A37" s="73">
        <v>27</v>
      </c>
      <c r="B37" s="67">
        <v>27</v>
      </c>
      <c r="C37" s="57">
        <f t="shared" si="0"/>
        <v>2</v>
      </c>
      <c r="D37" s="57">
        <f t="shared" si="1"/>
        <v>9</v>
      </c>
      <c r="E37" s="57">
        <f t="shared" si="2"/>
        <v>18</v>
      </c>
      <c r="F37" s="57">
        <f t="shared" si="3"/>
        <v>6</v>
      </c>
      <c r="G37" s="57">
        <f t="shared" si="4"/>
        <v>15</v>
      </c>
      <c r="H37" s="57">
        <f t="shared" si="5"/>
        <v>22</v>
      </c>
      <c r="I37" s="58">
        <f t="shared" si="6"/>
        <v>30</v>
      </c>
    </row>
    <row r="38" spans="1:9">
      <c r="A38" s="74">
        <v>28</v>
      </c>
      <c r="B38" s="68">
        <v>28</v>
      </c>
      <c r="C38" s="57">
        <f t="shared" si="0"/>
        <v>3</v>
      </c>
      <c r="D38" s="57">
        <f t="shared" si="1"/>
        <v>10</v>
      </c>
      <c r="E38" s="57">
        <f t="shared" si="2"/>
        <v>19</v>
      </c>
      <c r="F38" s="57">
        <f t="shared" si="3"/>
        <v>7</v>
      </c>
      <c r="G38" s="57">
        <f t="shared" si="4"/>
        <v>16</v>
      </c>
      <c r="H38" s="57">
        <f t="shared" si="5"/>
        <v>23</v>
      </c>
      <c r="I38" s="58">
        <f t="shared" si="6"/>
        <v>31</v>
      </c>
    </row>
    <row r="39" spans="1:9">
      <c r="A39" s="73">
        <v>29</v>
      </c>
      <c r="B39" s="67">
        <v>29</v>
      </c>
      <c r="C39" s="57">
        <f t="shared" si="0"/>
        <v>4</v>
      </c>
      <c r="D39" s="57">
        <f t="shared" si="1"/>
        <v>11</v>
      </c>
      <c r="E39" s="57">
        <f t="shared" si="2"/>
        <v>20</v>
      </c>
      <c r="F39" s="57">
        <f t="shared" si="3"/>
        <v>8</v>
      </c>
      <c r="G39" s="57">
        <f t="shared" si="4"/>
        <v>17</v>
      </c>
      <c r="H39" s="57">
        <f t="shared" si="5"/>
        <v>24</v>
      </c>
      <c r="I39" s="58">
        <f t="shared" si="6"/>
        <v>32</v>
      </c>
    </row>
    <row r="40" spans="1:9">
      <c r="A40" s="74">
        <v>30</v>
      </c>
      <c r="B40" s="68">
        <v>30</v>
      </c>
      <c r="C40" s="57">
        <f t="shared" si="0"/>
        <v>5</v>
      </c>
      <c r="D40" s="57">
        <f t="shared" si="1"/>
        <v>12</v>
      </c>
      <c r="E40" s="57">
        <f t="shared" si="2"/>
        <v>21</v>
      </c>
      <c r="F40" s="57">
        <f t="shared" si="3"/>
        <v>9</v>
      </c>
      <c r="G40" s="57">
        <f t="shared" si="4"/>
        <v>18</v>
      </c>
      <c r="H40" s="57">
        <f t="shared" si="5"/>
        <v>25</v>
      </c>
      <c r="I40" s="58">
        <f t="shared" si="6"/>
        <v>33</v>
      </c>
    </row>
    <row r="41" spans="1:9">
      <c r="A41" s="74">
        <v>31</v>
      </c>
      <c r="B41" s="68">
        <v>31</v>
      </c>
      <c r="C41" s="57">
        <f t="shared" si="0"/>
        <v>6</v>
      </c>
      <c r="D41" s="57">
        <f t="shared" si="1"/>
        <v>13</v>
      </c>
      <c r="E41" s="57">
        <f t="shared" si="2"/>
        <v>22</v>
      </c>
      <c r="F41" s="57">
        <f t="shared" si="3"/>
        <v>10</v>
      </c>
      <c r="G41" s="57">
        <f t="shared" si="4"/>
        <v>19</v>
      </c>
      <c r="H41" s="57">
        <f t="shared" si="5"/>
        <v>26</v>
      </c>
      <c r="I41" s="58">
        <f t="shared" si="6"/>
        <v>1</v>
      </c>
    </row>
    <row r="42" spans="1:9">
      <c r="A42" s="73">
        <v>32</v>
      </c>
      <c r="B42" s="67">
        <v>32</v>
      </c>
      <c r="C42" s="57">
        <f t="shared" si="0"/>
        <v>7</v>
      </c>
      <c r="D42" s="57">
        <f t="shared" si="1"/>
        <v>14</v>
      </c>
      <c r="E42" s="57">
        <f t="shared" si="2"/>
        <v>23</v>
      </c>
      <c r="F42" s="57">
        <f t="shared" si="3"/>
        <v>11</v>
      </c>
      <c r="G42" s="57">
        <f t="shared" si="4"/>
        <v>20</v>
      </c>
      <c r="H42" s="57">
        <f t="shared" si="5"/>
        <v>27</v>
      </c>
      <c r="I42" s="58">
        <f t="shared" si="6"/>
        <v>2</v>
      </c>
    </row>
    <row r="43" spans="1:9" ht="13.5" thickBot="1">
      <c r="A43" s="75">
        <v>33</v>
      </c>
      <c r="B43" s="70">
        <v>33</v>
      </c>
      <c r="C43" s="59">
        <f t="shared" si="0"/>
        <v>8</v>
      </c>
      <c r="D43" s="59">
        <f t="shared" si="1"/>
        <v>15</v>
      </c>
      <c r="E43" s="59">
        <f t="shared" si="2"/>
        <v>24</v>
      </c>
      <c r="F43" s="59">
        <f t="shared" si="3"/>
        <v>12</v>
      </c>
      <c r="G43" s="59">
        <f t="shared" si="4"/>
        <v>21</v>
      </c>
      <c r="H43" s="59">
        <f t="shared" si="5"/>
        <v>28</v>
      </c>
      <c r="I43" s="60">
        <f t="shared" si="6"/>
        <v>3</v>
      </c>
    </row>
    <row r="44" spans="1:9">
      <c r="C44" s="27"/>
      <c r="D44" s="27"/>
      <c r="E44" s="27"/>
      <c r="F44" s="27"/>
      <c r="G44" s="27"/>
      <c r="H44" s="27"/>
      <c r="I44" s="27"/>
    </row>
    <row r="45" spans="1:9">
      <c r="A45" s="26"/>
      <c r="B45" s="26"/>
      <c r="C45" s="27"/>
      <c r="D45" s="27"/>
      <c r="E45" s="27"/>
      <c r="F45" s="27"/>
      <c r="G45" s="27"/>
      <c r="H45" s="27"/>
      <c r="I45" s="27"/>
    </row>
    <row r="46" spans="1:9">
      <c r="D46" s="26"/>
      <c r="G46" s="26"/>
    </row>
    <row r="47" spans="1:9">
      <c r="D47" s="26"/>
    </row>
  </sheetData>
  <phoneticPr fontId="10" type="noConversion"/>
  <printOptions horizontalCentered="1" verticalCentered="1"/>
  <pageMargins left="0.70866141732283472" right="0.70866141732283472" top="2.2440944881889764" bottom="1.7716535433070868" header="1.4173228346456694" footer="0.31496062992125984"/>
  <pageSetup paperSize="9" orientation="portrait" r:id="rId1"/>
  <headerFooter>
    <oddHeader>&amp;C&amp;"Arial,Vet"&amp;14&amp;UBK Interclub 2016
Rotatie matrix
33 deelnemers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6:BJ66"/>
  <sheetViews>
    <sheetView topLeftCell="F1" workbookViewId="0">
      <pane ySplit="8" topLeftCell="A9" activePane="bottomLeft" state="frozen"/>
      <selection activeCell="AX19" sqref="AX19"/>
      <selection pane="bottomLeft" activeCell="AX19" sqref="AX19"/>
    </sheetView>
  </sheetViews>
  <sheetFormatPr baseColWidth="10" defaultColWidth="9.140625" defaultRowHeight="12.75"/>
  <cols>
    <col min="1" max="1" width="7.85546875" style="3" bestFit="1" customWidth="1"/>
    <col min="2" max="2" width="18.140625" style="3" bestFit="1" customWidth="1"/>
    <col min="3" max="5" width="24.5703125" customWidth="1"/>
    <col min="6" max="6" width="7.42578125" style="3" customWidth="1"/>
    <col min="7" max="7" width="6" style="7" bestFit="1" customWidth="1"/>
    <col min="8" max="8" width="7.5703125" style="10" bestFit="1" customWidth="1"/>
    <col min="9" max="9" width="5" style="10" bestFit="1" customWidth="1"/>
    <col min="10" max="10" width="5" style="10" customWidth="1"/>
    <col min="11" max="11" width="6.28515625" style="10" bestFit="1" customWidth="1"/>
    <col min="12" max="12" width="6.140625" style="10" bestFit="1" customWidth="1"/>
    <col min="13" max="13" width="5.140625" style="10" bestFit="1" customWidth="1"/>
    <col min="14" max="14" width="5.28515625" style="10" bestFit="1" customWidth="1"/>
    <col min="15" max="15" width="6.28515625" style="10" bestFit="1" customWidth="1"/>
    <col min="16" max="16" width="6.140625" style="10" bestFit="1" customWidth="1"/>
    <col min="17" max="17" width="5.140625" style="10" bestFit="1" customWidth="1"/>
    <col min="18" max="26" width="4.5703125" bestFit="1" customWidth="1"/>
    <col min="27" max="47" width="5.5703125" bestFit="1" customWidth="1"/>
    <col min="48" max="48" width="5.42578125" customWidth="1"/>
    <col min="49" max="56" width="4.7109375" bestFit="1" customWidth="1"/>
    <col min="57" max="62" width="5.7109375" bestFit="1" customWidth="1"/>
  </cols>
  <sheetData>
    <row r="6" spans="1:62">
      <c r="C6" s="82"/>
      <c r="D6" s="83"/>
      <c r="E6" s="84"/>
      <c r="F6" s="3" t="s">
        <v>18</v>
      </c>
      <c r="J6" s="10" t="s">
        <v>19</v>
      </c>
      <c r="N6" s="10" t="s">
        <v>86</v>
      </c>
      <c r="R6" s="37" t="s">
        <v>18</v>
      </c>
      <c r="AG6" t="s">
        <v>19</v>
      </c>
      <c r="AV6" t="s">
        <v>86</v>
      </c>
    </row>
    <row r="7" spans="1:62" ht="13.5" thickBot="1">
      <c r="C7" s="82"/>
      <c r="D7" s="83"/>
      <c r="E7" s="84"/>
      <c r="F7" s="33"/>
      <c r="G7" s="8"/>
    </row>
    <row r="8" spans="1:62" ht="13.5" thickBot="1">
      <c r="A8" s="36" t="s">
        <v>17</v>
      </c>
      <c r="B8" s="36" t="s">
        <v>87</v>
      </c>
      <c r="C8" s="92" t="s">
        <v>18</v>
      </c>
      <c r="D8" s="91" t="s">
        <v>19</v>
      </c>
      <c r="E8" s="91" t="s">
        <v>86</v>
      </c>
      <c r="F8" s="91" t="s">
        <v>22</v>
      </c>
      <c r="G8" s="9" t="s">
        <v>21</v>
      </c>
      <c r="H8" s="12" t="s">
        <v>26</v>
      </c>
      <c r="I8" s="6" t="s">
        <v>91</v>
      </c>
      <c r="J8" s="91" t="s">
        <v>22</v>
      </c>
      <c r="K8" s="9" t="s">
        <v>21</v>
      </c>
      <c r="L8" s="12" t="s">
        <v>26</v>
      </c>
      <c r="M8" s="6" t="s">
        <v>91</v>
      </c>
      <c r="N8" s="91" t="s">
        <v>22</v>
      </c>
      <c r="O8" s="9" t="s">
        <v>21</v>
      </c>
      <c r="P8" s="12" t="s">
        <v>26</v>
      </c>
      <c r="Q8" s="6" t="s">
        <v>91</v>
      </c>
      <c r="R8" s="4" t="s">
        <v>2</v>
      </c>
      <c r="S8" s="4" t="s">
        <v>3</v>
      </c>
      <c r="T8" s="4" t="s">
        <v>4</v>
      </c>
      <c r="U8" s="4" t="s">
        <v>5</v>
      </c>
      <c r="V8" s="4" t="s">
        <v>6</v>
      </c>
      <c r="W8" s="4" t="s">
        <v>7</v>
      </c>
      <c r="X8" s="4" t="s">
        <v>8</v>
      </c>
      <c r="Y8" s="4" t="s">
        <v>9</v>
      </c>
      <c r="Z8" s="4" t="s">
        <v>10</v>
      </c>
      <c r="AA8" s="4" t="s">
        <v>11</v>
      </c>
      <c r="AB8" s="4" t="s">
        <v>12</v>
      </c>
      <c r="AC8" s="4" t="s">
        <v>13</v>
      </c>
      <c r="AD8" s="4" t="s">
        <v>14</v>
      </c>
      <c r="AE8" s="4" t="s">
        <v>15</v>
      </c>
      <c r="AF8" s="4" t="s">
        <v>16</v>
      </c>
      <c r="AG8" s="4" t="s">
        <v>2</v>
      </c>
      <c r="AH8" s="4" t="s">
        <v>3</v>
      </c>
      <c r="AI8" s="4" t="s">
        <v>4</v>
      </c>
      <c r="AJ8" s="4" t="s">
        <v>5</v>
      </c>
      <c r="AK8" s="4" t="s">
        <v>6</v>
      </c>
      <c r="AL8" s="4" t="s">
        <v>7</v>
      </c>
      <c r="AM8" s="4" t="s">
        <v>8</v>
      </c>
      <c r="AN8" s="4" t="s">
        <v>9</v>
      </c>
      <c r="AO8" s="4" t="s">
        <v>10</v>
      </c>
      <c r="AP8" s="4" t="s">
        <v>11</v>
      </c>
      <c r="AQ8" s="4" t="s">
        <v>12</v>
      </c>
      <c r="AR8" s="4" t="s">
        <v>13</v>
      </c>
      <c r="AS8" s="4" t="s">
        <v>14</v>
      </c>
      <c r="AT8" s="4" t="s">
        <v>15</v>
      </c>
      <c r="AU8" s="4" t="s">
        <v>16</v>
      </c>
      <c r="AV8" s="4" t="s">
        <v>2</v>
      </c>
      <c r="AW8" s="4" t="s">
        <v>3</v>
      </c>
      <c r="AX8" s="4" t="s">
        <v>4</v>
      </c>
      <c r="AY8" s="4" t="s">
        <v>5</v>
      </c>
      <c r="AZ8" s="4" t="s">
        <v>6</v>
      </c>
      <c r="BA8" s="4" t="s">
        <v>7</v>
      </c>
      <c r="BB8" s="4" t="s">
        <v>8</v>
      </c>
      <c r="BC8" s="4" t="s">
        <v>9</v>
      </c>
      <c r="BD8" s="4" t="s">
        <v>10</v>
      </c>
      <c r="BE8" s="4" t="s">
        <v>11</v>
      </c>
      <c r="BF8" s="4" t="s">
        <v>12</v>
      </c>
      <c r="BG8" s="4" t="s">
        <v>13</v>
      </c>
      <c r="BH8" s="4" t="s">
        <v>14</v>
      </c>
      <c r="BI8" s="4" t="s">
        <v>15</v>
      </c>
      <c r="BJ8" s="4" t="s">
        <v>16</v>
      </c>
    </row>
    <row r="9" spans="1:62" ht="15.75" customHeight="1" thickBot="1">
      <c r="A9" s="38">
        <v>1</v>
      </c>
      <c r="B9" s="107" t="s">
        <v>100</v>
      </c>
      <c r="C9" s="98" t="s">
        <v>102</v>
      </c>
      <c r="D9" s="98" t="s">
        <v>103</v>
      </c>
      <c r="E9" s="99" t="s">
        <v>101</v>
      </c>
      <c r="F9" s="38">
        <f t="shared" ref="F9:F23" si="0">+IF(G9=0,RANK(G9,$G$9:$G$23)+1/3*MAX($A$9:$A$23),RANK(G9,$G$9:$G$23))</f>
        <v>9</v>
      </c>
      <c r="G9" s="41">
        <f>H9*200+I9</f>
        <v>560</v>
      </c>
      <c r="H9" s="42">
        <f>COUNT(R9:AF9)</f>
        <v>1</v>
      </c>
      <c r="I9" s="43">
        <f>SUM(R9:AF9)</f>
        <v>360</v>
      </c>
      <c r="J9" s="81">
        <f t="shared" ref="J9:J23" si="1">+IF(K9=0,RANK(K9,$K$9:$K$23)+1/3*MAX($A$9:$A$23),RANK(K9,$K$9:$K$23))</f>
        <v>7</v>
      </c>
      <c r="K9" s="42">
        <f>L9*200+M9</f>
        <v>525</v>
      </c>
      <c r="L9" s="42">
        <f>COUNT(AG9:AU9)</f>
        <v>1</v>
      </c>
      <c r="M9" s="43">
        <f>SUM(AG9:AU9)</f>
        <v>325</v>
      </c>
      <c r="N9" s="81">
        <f t="shared" ref="N9:N23" si="2">+IF(O9=0,RANK(O9,$O$9:$O$23)+1/3*MAX($A$9:$A$23),RANK(O9,$O$9:$O$23))</f>
        <v>16</v>
      </c>
      <c r="O9" s="42">
        <f>P9*200+Q9</f>
        <v>0</v>
      </c>
      <c r="P9" s="42">
        <f>COUNT(AV9:BJ9)</f>
        <v>0</v>
      </c>
      <c r="Q9" s="43">
        <f>SUM(AV9:BJ9)</f>
        <v>0</v>
      </c>
      <c r="R9" s="47">
        <v>360</v>
      </c>
      <c r="S9" s="48"/>
      <c r="T9" s="48"/>
      <c r="U9" s="49"/>
      <c r="V9" s="49"/>
      <c r="W9" s="49"/>
      <c r="X9" s="49"/>
      <c r="Y9" s="48"/>
      <c r="Z9" s="48"/>
      <c r="AA9" s="48"/>
      <c r="AB9" s="48"/>
      <c r="AC9" s="48"/>
      <c r="AD9" s="48"/>
      <c r="AE9" s="48"/>
      <c r="AF9" s="50"/>
      <c r="AG9" s="47">
        <v>325</v>
      </c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50"/>
      <c r="AV9" s="47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50"/>
    </row>
    <row r="10" spans="1:62" ht="15.75" customHeight="1" thickBot="1">
      <c r="A10" s="39">
        <v>2</v>
      </c>
      <c r="B10" s="103"/>
      <c r="C10" s="101" t="s">
        <v>106</v>
      </c>
      <c r="D10" s="101" t="s">
        <v>105</v>
      </c>
      <c r="E10" s="102" t="s">
        <v>104</v>
      </c>
      <c r="F10" s="38">
        <f t="shared" si="0"/>
        <v>3</v>
      </c>
      <c r="G10" s="44">
        <f t="shared" ref="G10:G23" si="3">H10*200+I10</f>
        <v>2105</v>
      </c>
      <c r="H10" s="45">
        <f t="shared" ref="H10:H23" si="4">COUNT(R10:AF10)</f>
        <v>4</v>
      </c>
      <c r="I10" s="46">
        <f t="shared" ref="I10:I23" si="5">SUM(R10:AF10)</f>
        <v>1305</v>
      </c>
      <c r="J10" s="81">
        <f t="shared" si="1"/>
        <v>1</v>
      </c>
      <c r="K10" s="45">
        <f t="shared" ref="K10:K23" si="6">L10*200+M10</f>
        <v>1854</v>
      </c>
      <c r="L10" s="45">
        <f t="shared" ref="L10:L23" si="7">COUNT(AG10:AU10)</f>
        <v>3</v>
      </c>
      <c r="M10" s="46">
        <f t="shared" ref="M10:M23" si="8">SUM(AG10:AU10)</f>
        <v>1254</v>
      </c>
      <c r="N10" s="81">
        <f t="shared" si="2"/>
        <v>2</v>
      </c>
      <c r="O10" s="45">
        <f t="shared" ref="O10:O23" si="9">P10*200+Q10</f>
        <v>2198</v>
      </c>
      <c r="P10" s="45">
        <f t="shared" ref="P10:P23" si="10">COUNT(AV10:BJ10)</f>
        <v>4</v>
      </c>
      <c r="Q10" s="46">
        <f t="shared" ref="Q10:Q23" si="11">SUM(AV10:BJ10)</f>
        <v>1398</v>
      </c>
      <c r="R10" s="14">
        <v>325</v>
      </c>
      <c r="S10" s="15">
        <v>330</v>
      </c>
      <c r="T10" s="15">
        <v>330</v>
      </c>
      <c r="U10" s="51">
        <v>320</v>
      </c>
      <c r="V10" s="51"/>
      <c r="W10" s="51"/>
      <c r="X10" s="15"/>
      <c r="Y10" s="15"/>
      <c r="Z10" s="15"/>
      <c r="AA10" s="15"/>
      <c r="AB10" s="15"/>
      <c r="AC10" s="15"/>
      <c r="AD10" s="15"/>
      <c r="AE10" s="15"/>
      <c r="AF10" s="16"/>
      <c r="AG10" s="14">
        <v>320</v>
      </c>
      <c r="AH10" s="15">
        <v>440</v>
      </c>
      <c r="AI10" s="15">
        <v>494</v>
      </c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6"/>
      <c r="AV10" s="14">
        <v>345</v>
      </c>
      <c r="AW10" s="15">
        <v>343</v>
      </c>
      <c r="AX10" s="15">
        <v>360</v>
      </c>
      <c r="AY10" s="15">
        <v>350</v>
      </c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6"/>
    </row>
    <row r="11" spans="1:62" ht="15.75" customHeight="1" thickBot="1">
      <c r="A11" s="39">
        <v>3</v>
      </c>
      <c r="B11" s="105"/>
      <c r="C11" s="101" t="s">
        <v>107</v>
      </c>
      <c r="D11" s="101" t="s">
        <v>109</v>
      </c>
      <c r="E11" s="102" t="s">
        <v>108</v>
      </c>
      <c r="F11" s="38">
        <f t="shared" si="0"/>
        <v>19</v>
      </c>
      <c r="G11" s="44">
        <f>H11*200+I11</f>
        <v>0</v>
      </c>
      <c r="H11" s="45">
        <f t="shared" si="4"/>
        <v>0</v>
      </c>
      <c r="I11" s="46">
        <f t="shared" si="5"/>
        <v>0</v>
      </c>
      <c r="J11" s="81">
        <f t="shared" si="1"/>
        <v>3</v>
      </c>
      <c r="K11" s="45">
        <f t="shared" si="6"/>
        <v>1080</v>
      </c>
      <c r="L11" s="45">
        <f t="shared" si="7"/>
        <v>2</v>
      </c>
      <c r="M11" s="46">
        <f t="shared" si="8"/>
        <v>680</v>
      </c>
      <c r="N11" s="81">
        <f t="shared" si="2"/>
        <v>5</v>
      </c>
      <c r="O11" s="45">
        <f t="shared" si="9"/>
        <v>1130</v>
      </c>
      <c r="P11" s="45">
        <f t="shared" si="10"/>
        <v>2</v>
      </c>
      <c r="Q11" s="46">
        <f t="shared" si="11"/>
        <v>730</v>
      </c>
      <c r="R11" s="14"/>
      <c r="S11" s="15"/>
      <c r="T11" s="15"/>
      <c r="U11" s="51"/>
      <c r="V11" s="51"/>
      <c r="W11" s="51"/>
      <c r="X11" s="51"/>
      <c r="Y11" s="51"/>
      <c r="Z11" s="51"/>
      <c r="AA11" s="51"/>
      <c r="AB11" s="51"/>
      <c r="AC11" s="51"/>
      <c r="AD11" s="15"/>
      <c r="AE11" s="15"/>
      <c r="AF11" s="16"/>
      <c r="AG11" s="14">
        <v>322</v>
      </c>
      <c r="AH11" s="15">
        <v>358</v>
      </c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6"/>
      <c r="AV11" s="14">
        <v>360</v>
      </c>
      <c r="AW11" s="15">
        <v>370</v>
      </c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6"/>
    </row>
    <row r="12" spans="1:62" ht="15.75" customHeight="1" thickBot="1">
      <c r="A12" s="39">
        <v>4</v>
      </c>
      <c r="B12" s="100" t="s">
        <v>110</v>
      </c>
      <c r="C12" s="101" t="s">
        <v>113</v>
      </c>
      <c r="D12" s="101" t="s">
        <v>112</v>
      </c>
      <c r="E12" s="102" t="s">
        <v>111</v>
      </c>
      <c r="F12" s="38">
        <f t="shared" si="0"/>
        <v>9</v>
      </c>
      <c r="G12" s="44">
        <f t="shared" si="3"/>
        <v>560</v>
      </c>
      <c r="H12" s="45">
        <f t="shared" si="4"/>
        <v>1</v>
      </c>
      <c r="I12" s="46">
        <f t="shared" si="5"/>
        <v>360</v>
      </c>
      <c r="J12" s="81">
        <f t="shared" si="1"/>
        <v>14</v>
      </c>
      <c r="K12" s="45">
        <f t="shared" si="6"/>
        <v>0</v>
      </c>
      <c r="L12" s="45">
        <f t="shared" si="7"/>
        <v>0</v>
      </c>
      <c r="M12" s="46">
        <f t="shared" si="8"/>
        <v>0</v>
      </c>
      <c r="N12" s="81">
        <f t="shared" si="2"/>
        <v>16</v>
      </c>
      <c r="O12" s="45">
        <f t="shared" si="9"/>
        <v>0</v>
      </c>
      <c r="P12" s="45">
        <f t="shared" si="10"/>
        <v>0</v>
      </c>
      <c r="Q12" s="46">
        <f t="shared" si="11"/>
        <v>0</v>
      </c>
      <c r="R12" s="52">
        <v>360</v>
      </c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15"/>
      <c r="AD12" s="15"/>
      <c r="AE12" s="15"/>
      <c r="AF12" s="16"/>
      <c r="AG12" s="14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6"/>
      <c r="AV12" s="14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6"/>
    </row>
    <row r="13" spans="1:62" ht="15.75" customHeight="1" thickBot="1">
      <c r="A13" s="40">
        <v>5</v>
      </c>
      <c r="B13" s="100" t="s">
        <v>114</v>
      </c>
      <c r="C13" s="101" t="s">
        <v>115</v>
      </c>
      <c r="D13" s="101" t="s">
        <v>116</v>
      </c>
      <c r="E13" s="102" t="s">
        <v>117</v>
      </c>
      <c r="F13" s="38">
        <f t="shared" si="0"/>
        <v>1</v>
      </c>
      <c r="G13" s="44">
        <f t="shared" si="3"/>
        <v>2141</v>
      </c>
      <c r="H13" s="45">
        <f t="shared" si="4"/>
        <v>4</v>
      </c>
      <c r="I13" s="46">
        <f t="shared" si="5"/>
        <v>1341</v>
      </c>
      <c r="J13" s="81">
        <f t="shared" si="1"/>
        <v>2</v>
      </c>
      <c r="K13" s="45">
        <f t="shared" si="6"/>
        <v>1710</v>
      </c>
      <c r="L13" s="45">
        <f t="shared" si="7"/>
        <v>3</v>
      </c>
      <c r="M13" s="46">
        <f t="shared" si="8"/>
        <v>1110</v>
      </c>
      <c r="N13" s="81">
        <f t="shared" si="2"/>
        <v>8</v>
      </c>
      <c r="O13" s="45">
        <f t="shared" si="9"/>
        <v>570</v>
      </c>
      <c r="P13" s="45">
        <f t="shared" si="10"/>
        <v>1</v>
      </c>
      <c r="Q13" s="46">
        <f t="shared" si="11"/>
        <v>370</v>
      </c>
      <c r="R13" s="52">
        <v>339</v>
      </c>
      <c r="S13" s="51">
        <v>334</v>
      </c>
      <c r="T13" s="15">
        <v>333</v>
      </c>
      <c r="U13" s="51">
        <v>335</v>
      </c>
      <c r="V13" s="51"/>
      <c r="W13" s="51"/>
      <c r="X13" s="51"/>
      <c r="Y13" s="51"/>
      <c r="Z13" s="51"/>
      <c r="AA13" s="51"/>
      <c r="AB13" s="51"/>
      <c r="AC13" s="51"/>
      <c r="AD13" s="15"/>
      <c r="AE13" s="15"/>
      <c r="AF13" s="16"/>
      <c r="AG13" s="14">
        <v>370</v>
      </c>
      <c r="AH13" s="15">
        <v>380</v>
      </c>
      <c r="AI13" s="15">
        <v>360</v>
      </c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6"/>
      <c r="AV13" s="14">
        <v>370</v>
      </c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6"/>
    </row>
    <row r="14" spans="1:62" ht="15.75" customHeight="1" thickBot="1">
      <c r="A14" s="40">
        <v>6</v>
      </c>
      <c r="B14" s="105"/>
      <c r="C14" s="101" t="s">
        <v>119</v>
      </c>
      <c r="D14" s="101" t="s">
        <v>118</v>
      </c>
      <c r="E14" s="102" t="s">
        <v>120</v>
      </c>
      <c r="F14" s="38">
        <f t="shared" si="0"/>
        <v>5</v>
      </c>
      <c r="G14" s="44">
        <f t="shared" si="3"/>
        <v>1140</v>
      </c>
      <c r="H14" s="45">
        <f t="shared" si="4"/>
        <v>2</v>
      </c>
      <c r="I14" s="46">
        <f t="shared" si="5"/>
        <v>740</v>
      </c>
      <c r="J14" s="81">
        <f t="shared" si="1"/>
        <v>14</v>
      </c>
      <c r="K14" s="45">
        <f t="shared" si="6"/>
        <v>0</v>
      </c>
      <c r="L14" s="45">
        <f t="shared" si="7"/>
        <v>0</v>
      </c>
      <c r="M14" s="46">
        <f t="shared" si="8"/>
        <v>0</v>
      </c>
      <c r="N14" s="81">
        <f t="shared" si="2"/>
        <v>16</v>
      </c>
      <c r="O14" s="45">
        <f t="shared" si="9"/>
        <v>0</v>
      </c>
      <c r="P14" s="45">
        <f t="shared" si="10"/>
        <v>0</v>
      </c>
      <c r="Q14" s="46">
        <f t="shared" si="11"/>
        <v>0</v>
      </c>
      <c r="R14" s="52">
        <v>350</v>
      </c>
      <c r="S14" s="51">
        <v>390</v>
      </c>
      <c r="T14" s="51"/>
      <c r="U14" s="51"/>
      <c r="V14" s="51"/>
      <c r="W14" s="51"/>
      <c r="X14" s="51"/>
      <c r="Y14" s="51"/>
      <c r="Z14" s="51"/>
      <c r="AA14" s="51"/>
      <c r="AB14" s="15"/>
      <c r="AC14" s="15"/>
      <c r="AD14" s="15"/>
      <c r="AE14" s="15"/>
      <c r="AF14" s="16"/>
      <c r="AG14" s="14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6"/>
      <c r="AV14" s="14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6"/>
    </row>
    <row r="15" spans="1:62" ht="15.75" customHeight="1" thickBot="1">
      <c r="A15" s="39">
        <v>7</v>
      </c>
      <c r="B15" s="104"/>
      <c r="C15" s="101" t="s">
        <v>122</v>
      </c>
      <c r="D15" s="101" t="s">
        <v>123</v>
      </c>
      <c r="E15" s="102" t="s">
        <v>121</v>
      </c>
      <c r="F15" s="38">
        <f t="shared" si="0"/>
        <v>4</v>
      </c>
      <c r="G15" s="44">
        <f t="shared" si="3"/>
        <v>1210</v>
      </c>
      <c r="H15" s="45">
        <f t="shared" si="4"/>
        <v>2</v>
      </c>
      <c r="I15" s="46">
        <f t="shared" si="5"/>
        <v>810</v>
      </c>
      <c r="J15" s="81">
        <f t="shared" si="1"/>
        <v>14</v>
      </c>
      <c r="K15" s="45">
        <f t="shared" si="6"/>
        <v>0</v>
      </c>
      <c r="L15" s="45">
        <f t="shared" si="7"/>
        <v>0</v>
      </c>
      <c r="M15" s="46">
        <f t="shared" si="8"/>
        <v>0</v>
      </c>
      <c r="N15" s="81">
        <f t="shared" si="2"/>
        <v>4</v>
      </c>
      <c r="O15" s="45">
        <f t="shared" si="9"/>
        <v>1662</v>
      </c>
      <c r="P15" s="45">
        <f t="shared" si="10"/>
        <v>3</v>
      </c>
      <c r="Q15" s="46">
        <f t="shared" si="11"/>
        <v>1062</v>
      </c>
      <c r="R15" s="52">
        <v>430</v>
      </c>
      <c r="S15" s="51">
        <v>380</v>
      </c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15"/>
      <c r="AF15" s="16"/>
      <c r="AG15" s="14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6"/>
      <c r="AV15" s="14">
        <v>427</v>
      </c>
      <c r="AW15" s="15">
        <v>315</v>
      </c>
      <c r="AX15" s="15">
        <v>320</v>
      </c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6"/>
    </row>
    <row r="16" spans="1:62" ht="15.75" customHeight="1" thickBot="1">
      <c r="A16" s="40">
        <v>8</v>
      </c>
      <c r="B16" s="100" t="s">
        <v>124</v>
      </c>
      <c r="C16" s="101" t="s">
        <v>125</v>
      </c>
      <c r="D16" s="101" t="s">
        <v>127</v>
      </c>
      <c r="E16" s="102" t="s">
        <v>126</v>
      </c>
      <c r="F16" s="38">
        <f t="shared" si="0"/>
        <v>19</v>
      </c>
      <c r="G16" s="44">
        <f t="shared" si="3"/>
        <v>0</v>
      </c>
      <c r="H16" s="45">
        <f t="shared" si="4"/>
        <v>0</v>
      </c>
      <c r="I16" s="46">
        <f t="shared" si="5"/>
        <v>0</v>
      </c>
      <c r="J16" s="81">
        <f t="shared" si="1"/>
        <v>14</v>
      </c>
      <c r="K16" s="45">
        <f t="shared" si="6"/>
        <v>0</v>
      </c>
      <c r="L16" s="45">
        <f t="shared" si="7"/>
        <v>0</v>
      </c>
      <c r="M16" s="46">
        <f t="shared" si="8"/>
        <v>0</v>
      </c>
      <c r="N16" s="81">
        <f t="shared" si="2"/>
        <v>16</v>
      </c>
      <c r="O16" s="45">
        <f t="shared" si="9"/>
        <v>0</v>
      </c>
      <c r="P16" s="45">
        <f t="shared" si="10"/>
        <v>0</v>
      </c>
      <c r="Q16" s="46">
        <f t="shared" si="11"/>
        <v>0</v>
      </c>
      <c r="R16" s="52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15"/>
      <c r="AF16" s="16"/>
      <c r="AG16" s="14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6"/>
      <c r="AV16" s="14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6"/>
    </row>
    <row r="17" spans="1:62" ht="15.75" customHeight="1" thickBot="1">
      <c r="A17" s="40">
        <v>9</v>
      </c>
      <c r="B17" s="104"/>
      <c r="C17" s="101" t="s">
        <v>128</v>
      </c>
      <c r="D17" s="101" t="s">
        <v>130</v>
      </c>
      <c r="E17" s="102" t="s">
        <v>129</v>
      </c>
      <c r="F17" s="38">
        <f t="shared" si="0"/>
        <v>7</v>
      </c>
      <c r="G17" s="44">
        <f t="shared" si="3"/>
        <v>1075</v>
      </c>
      <c r="H17" s="45">
        <f t="shared" si="4"/>
        <v>2</v>
      </c>
      <c r="I17" s="46">
        <f t="shared" si="5"/>
        <v>675</v>
      </c>
      <c r="J17" s="81">
        <f t="shared" si="1"/>
        <v>14</v>
      </c>
      <c r="K17" s="45">
        <f t="shared" si="6"/>
        <v>0</v>
      </c>
      <c r="L17" s="45">
        <f t="shared" si="7"/>
        <v>0</v>
      </c>
      <c r="M17" s="46">
        <f t="shared" si="8"/>
        <v>0</v>
      </c>
      <c r="N17" s="81">
        <f t="shared" si="2"/>
        <v>9</v>
      </c>
      <c r="O17" s="45">
        <f t="shared" si="9"/>
        <v>560</v>
      </c>
      <c r="P17" s="45">
        <f t="shared" si="10"/>
        <v>1</v>
      </c>
      <c r="Q17" s="46">
        <f t="shared" si="11"/>
        <v>360</v>
      </c>
      <c r="R17" s="52">
        <v>345</v>
      </c>
      <c r="S17" s="51">
        <v>330</v>
      </c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16"/>
      <c r="AG17" s="14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6"/>
      <c r="AV17" s="14">
        <v>360</v>
      </c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6"/>
    </row>
    <row r="18" spans="1:62" ht="15.75" customHeight="1" thickBot="1">
      <c r="A18" s="40">
        <v>10</v>
      </c>
      <c r="B18" s="100" t="s">
        <v>110</v>
      </c>
      <c r="C18" s="101" t="s">
        <v>132</v>
      </c>
      <c r="D18" s="101" t="s">
        <v>131</v>
      </c>
      <c r="E18" s="102" t="s">
        <v>133</v>
      </c>
      <c r="F18" s="38">
        <f t="shared" si="0"/>
        <v>2</v>
      </c>
      <c r="G18" s="44">
        <f t="shared" si="3"/>
        <v>2130</v>
      </c>
      <c r="H18" s="45">
        <f t="shared" si="4"/>
        <v>4</v>
      </c>
      <c r="I18" s="46">
        <f t="shared" si="5"/>
        <v>1330</v>
      </c>
      <c r="J18" s="81">
        <f t="shared" si="1"/>
        <v>4</v>
      </c>
      <c r="K18" s="45">
        <f t="shared" si="6"/>
        <v>1079</v>
      </c>
      <c r="L18" s="45">
        <f t="shared" si="7"/>
        <v>2</v>
      </c>
      <c r="M18" s="46">
        <f t="shared" si="8"/>
        <v>679</v>
      </c>
      <c r="N18" s="81">
        <f t="shared" si="2"/>
        <v>16</v>
      </c>
      <c r="O18" s="45">
        <f t="shared" si="9"/>
        <v>0</v>
      </c>
      <c r="P18" s="45">
        <f t="shared" si="10"/>
        <v>0</v>
      </c>
      <c r="Q18" s="46">
        <f t="shared" si="11"/>
        <v>0</v>
      </c>
      <c r="R18" s="52">
        <v>300</v>
      </c>
      <c r="S18" s="51">
        <v>320</v>
      </c>
      <c r="T18" s="51">
        <v>310</v>
      </c>
      <c r="U18" s="51">
        <v>400</v>
      </c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3"/>
      <c r="AG18" s="52">
        <v>354</v>
      </c>
      <c r="AH18" s="51">
        <v>325</v>
      </c>
      <c r="AI18" s="51"/>
      <c r="AJ18" s="51"/>
      <c r="AK18" s="51"/>
      <c r="AL18" s="51"/>
      <c r="AM18" s="51"/>
      <c r="AN18" s="51"/>
      <c r="AO18" s="15"/>
      <c r="AP18" s="15"/>
      <c r="AQ18" s="15"/>
      <c r="AR18" s="15"/>
      <c r="AS18" s="15"/>
      <c r="AT18" s="15"/>
      <c r="AU18" s="16"/>
      <c r="AV18" s="14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6"/>
    </row>
    <row r="19" spans="1:62" ht="15.75" customHeight="1" thickBot="1">
      <c r="A19" s="39">
        <v>11</v>
      </c>
      <c r="B19" s="104"/>
      <c r="C19" s="101" t="s">
        <v>135</v>
      </c>
      <c r="D19" s="101" t="s">
        <v>134</v>
      </c>
      <c r="E19" s="102" t="s">
        <v>136</v>
      </c>
      <c r="F19" s="38">
        <f t="shared" si="0"/>
        <v>12</v>
      </c>
      <c r="G19" s="44">
        <f t="shared" si="3"/>
        <v>510</v>
      </c>
      <c r="H19" s="45">
        <f t="shared" si="4"/>
        <v>1</v>
      </c>
      <c r="I19" s="46">
        <f t="shared" si="5"/>
        <v>310</v>
      </c>
      <c r="J19" s="81">
        <f t="shared" si="1"/>
        <v>14</v>
      </c>
      <c r="K19" s="45">
        <f t="shared" si="6"/>
        <v>0</v>
      </c>
      <c r="L19" s="45">
        <f t="shared" si="7"/>
        <v>0</v>
      </c>
      <c r="M19" s="46">
        <f t="shared" si="8"/>
        <v>0</v>
      </c>
      <c r="N19" s="81">
        <f t="shared" si="2"/>
        <v>3</v>
      </c>
      <c r="O19" s="45">
        <f t="shared" si="9"/>
        <v>1750</v>
      </c>
      <c r="P19" s="45">
        <f t="shared" si="10"/>
        <v>3</v>
      </c>
      <c r="Q19" s="46">
        <f t="shared" si="11"/>
        <v>1150</v>
      </c>
      <c r="R19" s="52">
        <v>310</v>
      </c>
      <c r="S19" s="51"/>
      <c r="T19" s="51"/>
      <c r="U19" s="51"/>
      <c r="V19" s="51"/>
      <c r="W19" s="51"/>
      <c r="X19" s="15"/>
      <c r="Y19" s="15"/>
      <c r="Z19" s="15"/>
      <c r="AA19" s="15"/>
      <c r="AB19" s="15"/>
      <c r="AC19" s="15"/>
      <c r="AD19" s="15"/>
      <c r="AE19" s="15"/>
      <c r="AF19" s="16"/>
      <c r="AG19" s="14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6"/>
      <c r="AV19" s="14">
        <v>330</v>
      </c>
      <c r="AW19" s="15">
        <v>490</v>
      </c>
      <c r="AX19" s="15">
        <v>330</v>
      </c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6"/>
    </row>
    <row r="20" spans="1:62" ht="15.75" customHeight="1" thickBot="1">
      <c r="A20" s="40">
        <v>12</v>
      </c>
      <c r="B20" s="100" t="s">
        <v>124</v>
      </c>
      <c r="C20" s="101" t="s">
        <v>137</v>
      </c>
      <c r="D20" s="101" t="s">
        <v>138</v>
      </c>
      <c r="E20" s="102" t="s">
        <v>139</v>
      </c>
      <c r="F20" s="38">
        <f t="shared" si="0"/>
        <v>12</v>
      </c>
      <c r="G20" s="44">
        <f t="shared" si="3"/>
        <v>510</v>
      </c>
      <c r="H20" s="45">
        <f t="shared" si="4"/>
        <v>1</v>
      </c>
      <c r="I20" s="46">
        <f t="shared" si="5"/>
        <v>310</v>
      </c>
      <c r="J20" s="81">
        <f t="shared" si="1"/>
        <v>8</v>
      </c>
      <c r="K20" s="45">
        <f t="shared" si="6"/>
        <v>420</v>
      </c>
      <c r="L20" s="45">
        <f t="shared" si="7"/>
        <v>1</v>
      </c>
      <c r="M20" s="46">
        <f t="shared" si="8"/>
        <v>220</v>
      </c>
      <c r="N20" s="81">
        <f t="shared" si="2"/>
        <v>7</v>
      </c>
      <c r="O20" s="45">
        <f t="shared" si="9"/>
        <v>610</v>
      </c>
      <c r="P20" s="45">
        <f t="shared" si="10"/>
        <v>1</v>
      </c>
      <c r="Q20" s="46">
        <f t="shared" si="11"/>
        <v>410</v>
      </c>
      <c r="R20" s="52">
        <v>310</v>
      </c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3"/>
      <c r="AG20" s="52">
        <v>220</v>
      </c>
      <c r="AH20" s="51"/>
      <c r="AI20" s="51"/>
      <c r="AJ20" s="51"/>
      <c r="AK20" s="51"/>
      <c r="AL20" s="51"/>
      <c r="AM20" s="15"/>
      <c r="AN20" s="15"/>
      <c r="AO20" s="15"/>
      <c r="AP20" s="15"/>
      <c r="AQ20" s="15"/>
      <c r="AR20" s="15"/>
      <c r="AS20" s="15"/>
      <c r="AT20" s="15"/>
      <c r="AU20" s="16"/>
      <c r="AV20" s="14">
        <v>410</v>
      </c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6"/>
    </row>
    <row r="21" spans="1:62" ht="15.75" customHeight="1" thickBot="1">
      <c r="A21" s="40">
        <v>13</v>
      </c>
      <c r="B21" s="104"/>
      <c r="C21" s="101" t="s">
        <v>141</v>
      </c>
      <c r="D21" s="101" t="s">
        <v>142</v>
      </c>
      <c r="E21" s="102" t="s">
        <v>140</v>
      </c>
      <c r="F21" s="38">
        <f t="shared" si="0"/>
        <v>6</v>
      </c>
      <c r="G21" s="44">
        <f t="shared" si="3"/>
        <v>1090</v>
      </c>
      <c r="H21" s="45">
        <f t="shared" si="4"/>
        <v>2</v>
      </c>
      <c r="I21" s="46">
        <f t="shared" si="5"/>
        <v>690</v>
      </c>
      <c r="J21" s="81">
        <f t="shared" si="1"/>
        <v>5</v>
      </c>
      <c r="K21" s="45">
        <f t="shared" si="6"/>
        <v>605</v>
      </c>
      <c r="L21" s="45">
        <f t="shared" si="7"/>
        <v>1</v>
      </c>
      <c r="M21" s="46">
        <f t="shared" si="8"/>
        <v>405</v>
      </c>
      <c r="N21" s="81">
        <f t="shared" si="2"/>
        <v>1</v>
      </c>
      <c r="O21" s="45">
        <f t="shared" si="9"/>
        <v>2870</v>
      </c>
      <c r="P21" s="45">
        <f t="shared" si="10"/>
        <v>5</v>
      </c>
      <c r="Q21" s="46">
        <f t="shared" si="11"/>
        <v>1870</v>
      </c>
      <c r="R21" s="52">
        <v>360</v>
      </c>
      <c r="S21" s="51">
        <v>330</v>
      </c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3"/>
      <c r="AG21" s="14">
        <v>405</v>
      </c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6"/>
      <c r="AV21" s="14">
        <v>340</v>
      </c>
      <c r="AW21" s="15">
        <v>430</v>
      </c>
      <c r="AX21" s="15">
        <v>350</v>
      </c>
      <c r="AY21" s="15">
        <v>350</v>
      </c>
      <c r="AZ21" s="15">
        <v>400</v>
      </c>
      <c r="BA21" s="15"/>
      <c r="BB21" s="15"/>
      <c r="BC21" s="15"/>
      <c r="BD21" s="15"/>
      <c r="BE21" s="15"/>
      <c r="BF21" s="15"/>
      <c r="BG21" s="15"/>
      <c r="BH21" s="15"/>
      <c r="BI21" s="15"/>
      <c r="BJ21" s="16"/>
    </row>
    <row r="22" spans="1:62" ht="15.75" customHeight="1" thickBot="1">
      <c r="A22" s="40">
        <v>14</v>
      </c>
      <c r="B22" s="100" t="s">
        <v>143</v>
      </c>
      <c r="C22" s="101" t="s">
        <v>144</v>
      </c>
      <c r="D22" s="101" t="s">
        <v>146</v>
      </c>
      <c r="E22" s="102" t="s">
        <v>145</v>
      </c>
      <c r="F22" s="38">
        <f t="shared" si="0"/>
        <v>8</v>
      </c>
      <c r="G22" s="44">
        <f t="shared" si="3"/>
        <v>1050</v>
      </c>
      <c r="H22" s="45">
        <f t="shared" si="4"/>
        <v>2</v>
      </c>
      <c r="I22" s="46">
        <f t="shared" si="5"/>
        <v>650</v>
      </c>
      <c r="J22" s="81">
        <f t="shared" si="1"/>
        <v>14</v>
      </c>
      <c r="K22" s="45">
        <f t="shared" si="6"/>
        <v>0</v>
      </c>
      <c r="L22" s="45">
        <f t="shared" si="7"/>
        <v>0</v>
      </c>
      <c r="M22" s="46">
        <f t="shared" si="8"/>
        <v>0</v>
      </c>
      <c r="N22" s="81">
        <f t="shared" si="2"/>
        <v>6</v>
      </c>
      <c r="O22" s="45">
        <f t="shared" si="9"/>
        <v>1070</v>
      </c>
      <c r="P22" s="45">
        <f t="shared" si="10"/>
        <v>2</v>
      </c>
      <c r="Q22" s="46">
        <f t="shared" si="11"/>
        <v>670</v>
      </c>
      <c r="R22" s="52">
        <v>350</v>
      </c>
      <c r="S22" s="51">
        <v>300</v>
      </c>
      <c r="T22" s="51"/>
      <c r="U22" s="51"/>
      <c r="V22" s="51"/>
      <c r="W22" s="51"/>
      <c r="X22" s="51"/>
      <c r="Y22" s="51"/>
      <c r="Z22" s="51"/>
      <c r="AA22" s="51"/>
      <c r="AB22" s="15"/>
      <c r="AC22" s="15"/>
      <c r="AD22" s="15"/>
      <c r="AE22" s="15"/>
      <c r="AF22" s="16"/>
      <c r="AG22" s="14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6"/>
      <c r="AV22" s="14">
        <v>300</v>
      </c>
      <c r="AW22" s="15">
        <v>370</v>
      </c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6"/>
    </row>
    <row r="23" spans="1:62" ht="15.75" customHeight="1">
      <c r="A23" s="40">
        <v>15</v>
      </c>
      <c r="B23" s="108"/>
      <c r="C23" s="109" t="s">
        <v>148</v>
      </c>
      <c r="D23" s="106" t="s">
        <v>147</v>
      </c>
      <c r="E23" s="110" t="s">
        <v>149</v>
      </c>
      <c r="F23" s="38">
        <f t="shared" si="0"/>
        <v>11</v>
      </c>
      <c r="G23" s="44">
        <f t="shared" si="3"/>
        <v>540</v>
      </c>
      <c r="H23" s="45">
        <f t="shared" si="4"/>
        <v>1</v>
      </c>
      <c r="I23" s="46">
        <f t="shared" si="5"/>
        <v>340</v>
      </c>
      <c r="J23" s="81">
        <f t="shared" si="1"/>
        <v>6</v>
      </c>
      <c r="K23" s="45">
        <f t="shared" si="6"/>
        <v>572</v>
      </c>
      <c r="L23" s="45">
        <f t="shared" si="7"/>
        <v>1</v>
      </c>
      <c r="M23" s="46">
        <f t="shared" si="8"/>
        <v>372</v>
      </c>
      <c r="N23" s="81">
        <f t="shared" si="2"/>
        <v>10</v>
      </c>
      <c r="O23" s="45">
        <f t="shared" si="9"/>
        <v>533</v>
      </c>
      <c r="P23" s="45">
        <f t="shared" si="10"/>
        <v>1</v>
      </c>
      <c r="Q23" s="46">
        <f t="shared" si="11"/>
        <v>333</v>
      </c>
      <c r="R23" s="52">
        <v>340</v>
      </c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15"/>
      <c r="AE23" s="15"/>
      <c r="AF23" s="16"/>
      <c r="AG23" s="14">
        <v>372</v>
      </c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6"/>
      <c r="AV23" s="14">
        <v>333</v>
      </c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6"/>
    </row>
    <row r="24" spans="1:62" ht="12.6" customHeight="1">
      <c r="A24" s="33"/>
      <c r="B24" s="33"/>
      <c r="C24" s="2"/>
      <c r="D24" s="2"/>
      <c r="E24" s="2"/>
      <c r="F24" s="33"/>
      <c r="G24" s="8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62">
      <c r="A25" s="33"/>
      <c r="B25" s="33"/>
      <c r="C25" s="2"/>
      <c r="D25" s="2"/>
      <c r="E25" s="2"/>
      <c r="F25" s="33"/>
      <c r="G25" s="8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62">
      <c r="A26" s="33"/>
      <c r="B26" s="33"/>
      <c r="C26" s="2"/>
      <c r="D26" s="2"/>
      <c r="E26" s="2"/>
      <c r="F26" s="33"/>
      <c r="G26" s="8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62">
      <c r="A27" s="33"/>
      <c r="B27" s="33"/>
      <c r="C27" s="2"/>
      <c r="D27" s="2"/>
      <c r="E27" s="2"/>
      <c r="F27" s="33"/>
      <c r="G27" s="8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62">
      <c r="A28" s="33"/>
      <c r="B28" s="33"/>
      <c r="C28" s="2"/>
      <c r="D28" s="2"/>
      <c r="E28" s="2"/>
      <c r="F28" s="33"/>
      <c r="G28" s="8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62">
      <c r="A29" s="33"/>
      <c r="B29" s="33"/>
      <c r="C29" s="2"/>
      <c r="D29" s="2"/>
      <c r="E29" s="2"/>
      <c r="F29" s="33"/>
      <c r="G29" s="8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62">
      <c r="A30" s="33"/>
      <c r="B30" s="33"/>
      <c r="C30" s="2"/>
      <c r="D30" s="2"/>
      <c r="E30" s="2"/>
      <c r="F30" s="33"/>
      <c r="G30" s="8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62">
      <c r="A31" s="33"/>
      <c r="B31" s="33"/>
      <c r="C31" s="2"/>
      <c r="D31" s="2"/>
      <c r="E31" s="2"/>
      <c r="F31" s="33"/>
      <c r="G31" s="8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62">
      <c r="A32" s="33"/>
      <c r="B32" s="33"/>
      <c r="C32" s="2"/>
      <c r="D32" s="2"/>
      <c r="E32" s="2"/>
      <c r="F32" s="33"/>
      <c r="G32" s="8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>
      <c r="A33" s="33"/>
      <c r="B33" s="33"/>
      <c r="C33" s="2"/>
      <c r="D33" s="2"/>
      <c r="E33" s="2"/>
      <c r="F33" s="33"/>
      <c r="G33" s="8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>
      <c r="A34" s="33"/>
      <c r="B34" s="33"/>
      <c r="C34" s="2"/>
      <c r="D34" s="2"/>
      <c r="E34" s="2"/>
      <c r="F34" s="33"/>
      <c r="G34" s="8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>
      <c r="A35" s="33"/>
      <c r="B35" s="33"/>
      <c r="C35" s="2"/>
      <c r="D35" s="2"/>
      <c r="E35" s="2"/>
      <c r="F35" s="33"/>
      <c r="G35" s="8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>
      <c r="A36" s="33"/>
      <c r="B36" s="33"/>
      <c r="C36" s="2"/>
      <c r="D36" s="2"/>
      <c r="E36" s="2"/>
      <c r="F36" s="33"/>
      <c r="G36" s="8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>
      <c r="A37" s="33"/>
      <c r="B37" s="33"/>
      <c r="C37" s="2"/>
      <c r="D37" s="2"/>
      <c r="E37" s="2"/>
      <c r="F37" s="33"/>
      <c r="G37" s="8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>
      <c r="A38" s="33"/>
      <c r="B38" s="33"/>
      <c r="C38" s="2"/>
      <c r="D38" s="2"/>
      <c r="E38" s="2"/>
      <c r="F38" s="33"/>
      <c r="G38" s="8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>
      <c r="A39" s="33"/>
      <c r="B39" s="33"/>
      <c r="C39" s="2"/>
      <c r="D39" s="2"/>
      <c r="E39" s="2"/>
      <c r="F39" s="33"/>
      <c r="G39" s="8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>
      <c r="A40" s="33"/>
      <c r="B40" s="33"/>
      <c r="C40" s="2"/>
      <c r="D40" s="2"/>
      <c r="E40" s="2"/>
      <c r="F40" s="33"/>
      <c r="G40" s="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>
      <c r="A41" s="33"/>
      <c r="B41" s="33"/>
      <c r="C41" s="2"/>
      <c r="D41" s="2"/>
      <c r="E41" s="2"/>
      <c r="F41" s="33"/>
      <c r="G41" s="8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>
      <c r="A42" s="33"/>
      <c r="B42" s="33"/>
      <c r="C42" s="2"/>
      <c r="D42" s="2"/>
      <c r="E42" s="2"/>
      <c r="F42" s="33"/>
      <c r="G42" s="8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>
      <c r="A43" s="33"/>
      <c r="B43" s="33"/>
      <c r="C43" s="2"/>
      <c r="D43" s="2"/>
      <c r="E43" s="2"/>
      <c r="F43" s="33"/>
      <c r="G43" s="8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>
      <c r="A44" s="33"/>
      <c r="B44" s="33"/>
      <c r="C44" s="2"/>
      <c r="D44" s="2"/>
      <c r="E44" s="2"/>
      <c r="F44" s="33"/>
      <c r="G44" s="8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>
      <c r="A45" s="33"/>
      <c r="B45" s="33"/>
      <c r="C45" s="2"/>
      <c r="D45" s="2"/>
      <c r="E45" s="2"/>
      <c r="F45" s="33"/>
      <c r="G45" s="8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>
      <c r="A46" s="33"/>
      <c r="B46" s="33"/>
      <c r="C46" s="2"/>
      <c r="D46" s="2"/>
      <c r="E46" s="2"/>
      <c r="F46" s="33"/>
      <c r="G46" s="8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>
      <c r="A47" s="33"/>
      <c r="B47" s="33"/>
      <c r="C47" s="2"/>
      <c r="D47" s="2"/>
      <c r="E47" s="2"/>
      <c r="F47" s="33"/>
      <c r="G47" s="8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>
      <c r="A48" s="33"/>
      <c r="B48" s="33"/>
      <c r="C48" s="2"/>
      <c r="D48" s="2"/>
      <c r="E48" s="2"/>
      <c r="F48" s="33"/>
      <c r="G48" s="8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>
      <c r="A49" s="33"/>
      <c r="B49" s="33"/>
      <c r="C49" s="2"/>
      <c r="D49" s="2"/>
      <c r="E49" s="2"/>
      <c r="F49" s="33"/>
      <c r="G49" s="8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>
      <c r="A50" s="33"/>
      <c r="B50" s="33"/>
      <c r="C50" s="2"/>
      <c r="D50" s="2"/>
      <c r="E50" s="2"/>
      <c r="F50" s="33"/>
      <c r="G50" s="8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>
      <c r="A51" s="33"/>
      <c r="B51" s="33"/>
      <c r="C51" s="2"/>
      <c r="D51" s="2"/>
      <c r="E51" s="2"/>
      <c r="F51" s="33"/>
      <c r="G51" s="8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>
      <c r="A52" s="33"/>
      <c r="B52" s="33"/>
      <c r="C52" s="2"/>
      <c r="D52" s="2"/>
      <c r="E52" s="2"/>
      <c r="F52" s="33"/>
      <c r="G52" s="8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>
      <c r="A53" s="33"/>
      <c r="B53" s="33"/>
      <c r="C53" s="2"/>
      <c r="D53" s="2"/>
      <c r="E53" s="2"/>
      <c r="F53" s="33"/>
      <c r="G53" s="8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>
      <c r="A54" s="33"/>
      <c r="B54" s="33"/>
      <c r="C54" s="2"/>
      <c r="D54" s="2"/>
      <c r="E54" s="2"/>
      <c r="F54" s="33"/>
      <c r="G54" s="8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>
      <c r="A55" s="33"/>
      <c r="B55" s="33"/>
      <c r="C55" s="2"/>
      <c r="D55" s="2"/>
      <c r="E55" s="2"/>
      <c r="F55" s="33"/>
      <c r="G55" s="8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>
      <c r="A56" s="33"/>
      <c r="B56" s="33"/>
      <c r="C56" s="2"/>
      <c r="D56" s="2"/>
      <c r="E56" s="2"/>
      <c r="F56" s="33"/>
      <c r="G56" s="8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>
      <c r="A57" s="33"/>
      <c r="B57" s="33"/>
      <c r="C57" s="2"/>
      <c r="D57" s="2"/>
      <c r="E57" s="2"/>
      <c r="F57" s="33"/>
      <c r="G57" s="8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>
      <c r="A58" s="33"/>
      <c r="B58" s="33"/>
      <c r="C58" s="2"/>
      <c r="D58" s="2"/>
      <c r="E58" s="2"/>
      <c r="F58" s="33"/>
      <c r="G58" s="8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>
      <c r="A59" s="33"/>
      <c r="B59" s="33"/>
      <c r="C59" s="2"/>
      <c r="D59" s="2"/>
      <c r="E59" s="2"/>
      <c r="F59" s="33"/>
      <c r="G59" s="8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>
      <c r="A60" s="33"/>
      <c r="B60" s="33"/>
      <c r="C60" s="2"/>
      <c r="D60" s="2"/>
      <c r="E60" s="2"/>
      <c r="F60" s="33"/>
      <c r="G60" s="8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>
      <c r="A61" s="33"/>
      <c r="B61" s="33"/>
      <c r="C61" s="2"/>
      <c r="D61" s="2"/>
      <c r="E61" s="2"/>
      <c r="F61" s="33"/>
      <c r="G61" s="8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>
      <c r="A62" s="33"/>
      <c r="B62" s="33"/>
      <c r="C62" s="2"/>
      <c r="D62" s="2"/>
      <c r="E62" s="2"/>
      <c r="F62" s="33"/>
      <c r="G62" s="8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>
      <c r="A63" s="33"/>
      <c r="B63" s="33"/>
      <c r="C63" s="2"/>
      <c r="D63" s="2"/>
      <c r="E63" s="2"/>
      <c r="F63" s="33"/>
      <c r="G63" s="8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>
      <c r="A64" s="33"/>
      <c r="B64" s="33"/>
      <c r="C64" s="2"/>
      <c r="D64" s="2"/>
      <c r="E64" s="2"/>
      <c r="F64" s="33"/>
      <c r="G64" s="8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>
      <c r="A65" s="33"/>
      <c r="B65" s="33"/>
      <c r="C65" s="2"/>
      <c r="D65" s="2"/>
      <c r="E65" s="2"/>
      <c r="F65" s="33"/>
      <c r="G65" s="8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>
      <c r="A66" s="33"/>
      <c r="B66" s="33"/>
      <c r="C66" s="2"/>
      <c r="D66" s="2"/>
      <c r="E66" s="2"/>
      <c r="F66" s="33"/>
      <c r="G66" s="8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</sheetData>
  <pageMargins left="0.74803149606299213" right="0.74803149606299213" top="0.98425196850393704" bottom="0.98425196850393704" header="0.51181102362204722" footer="0.51181102362204722"/>
  <pageSetup paperSize="9" scale="53" orientation="landscape" r:id="rId1"/>
  <headerFooter scaleWithDoc="0" alignWithMargins="0">
    <oddHeader>&amp;C&amp;A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6:BJ66"/>
  <sheetViews>
    <sheetView topLeftCell="F1" workbookViewId="0">
      <pane ySplit="8" topLeftCell="A9" activePane="bottomLeft" state="frozen"/>
      <selection activeCell="AX19" sqref="AX19"/>
      <selection pane="bottomLeft" activeCell="AX19" sqref="AX19"/>
    </sheetView>
  </sheetViews>
  <sheetFormatPr baseColWidth="10" defaultColWidth="9.140625" defaultRowHeight="12.75"/>
  <cols>
    <col min="1" max="1" width="7.85546875" style="3" bestFit="1" customWidth="1"/>
    <col min="2" max="2" width="18.140625" style="3" bestFit="1" customWidth="1"/>
    <col min="3" max="5" width="24.5703125" customWidth="1"/>
    <col min="6" max="6" width="7.42578125" style="3" customWidth="1"/>
    <col min="7" max="7" width="6" style="7" bestFit="1" customWidth="1"/>
    <col min="8" max="8" width="7.5703125" style="10" bestFit="1" customWidth="1"/>
    <col min="9" max="9" width="5" style="10" bestFit="1" customWidth="1"/>
    <col min="10" max="10" width="5" style="10" customWidth="1"/>
    <col min="11" max="11" width="6.28515625" style="10" bestFit="1" customWidth="1"/>
    <col min="12" max="12" width="6.140625" style="10" bestFit="1" customWidth="1"/>
    <col min="13" max="13" width="5.140625" style="10" bestFit="1" customWidth="1"/>
    <col min="14" max="14" width="5.28515625" style="10" bestFit="1" customWidth="1"/>
    <col min="15" max="15" width="6.28515625" style="10" bestFit="1" customWidth="1"/>
    <col min="16" max="16" width="6.140625" style="10" bestFit="1" customWidth="1"/>
    <col min="17" max="17" width="5.140625" style="10" bestFit="1" customWidth="1"/>
    <col min="18" max="26" width="4.5703125" bestFit="1" customWidth="1"/>
    <col min="27" max="47" width="5.5703125" bestFit="1" customWidth="1"/>
    <col min="48" max="48" width="5.42578125" customWidth="1"/>
    <col min="49" max="56" width="4.7109375" bestFit="1" customWidth="1"/>
    <col min="57" max="62" width="5.7109375" bestFit="1" customWidth="1"/>
  </cols>
  <sheetData>
    <row r="6" spans="1:62">
      <c r="C6" s="82"/>
      <c r="D6" s="83"/>
      <c r="E6" s="84"/>
      <c r="F6" s="3" t="s">
        <v>18</v>
      </c>
      <c r="J6" s="10" t="s">
        <v>19</v>
      </c>
      <c r="N6" s="10" t="s">
        <v>86</v>
      </c>
      <c r="R6" s="37" t="s">
        <v>18</v>
      </c>
      <c r="AG6" t="s">
        <v>19</v>
      </c>
      <c r="AV6" t="s">
        <v>86</v>
      </c>
    </row>
    <row r="7" spans="1:62" ht="13.5" thickBot="1">
      <c r="C7" s="82"/>
      <c r="D7" s="83"/>
      <c r="E7" s="84"/>
      <c r="F7" s="33"/>
      <c r="G7" s="8"/>
    </row>
    <row r="8" spans="1:62" ht="13.5" thickBot="1">
      <c r="A8" s="36" t="s">
        <v>17</v>
      </c>
      <c r="B8" s="36" t="s">
        <v>87</v>
      </c>
      <c r="C8" s="92" t="s">
        <v>18</v>
      </c>
      <c r="D8" s="91" t="s">
        <v>19</v>
      </c>
      <c r="E8" s="91" t="s">
        <v>86</v>
      </c>
      <c r="F8" s="91" t="s">
        <v>22</v>
      </c>
      <c r="G8" s="9" t="s">
        <v>21</v>
      </c>
      <c r="H8" s="12" t="s">
        <v>26</v>
      </c>
      <c r="I8" s="6" t="s">
        <v>91</v>
      </c>
      <c r="J8" s="91" t="s">
        <v>22</v>
      </c>
      <c r="K8" s="9" t="s">
        <v>21</v>
      </c>
      <c r="L8" s="12" t="s">
        <v>26</v>
      </c>
      <c r="M8" s="6" t="s">
        <v>91</v>
      </c>
      <c r="N8" s="91" t="s">
        <v>22</v>
      </c>
      <c r="O8" s="9" t="s">
        <v>21</v>
      </c>
      <c r="P8" s="12" t="s">
        <v>26</v>
      </c>
      <c r="Q8" s="6" t="s">
        <v>91</v>
      </c>
      <c r="R8" s="4" t="s">
        <v>2</v>
      </c>
      <c r="S8" s="4" t="s">
        <v>3</v>
      </c>
      <c r="T8" s="4" t="s">
        <v>4</v>
      </c>
      <c r="U8" s="4" t="s">
        <v>5</v>
      </c>
      <c r="V8" s="4" t="s">
        <v>6</v>
      </c>
      <c r="W8" s="4" t="s">
        <v>7</v>
      </c>
      <c r="X8" s="4" t="s">
        <v>8</v>
      </c>
      <c r="Y8" s="4" t="s">
        <v>9</v>
      </c>
      <c r="Z8" s="4" t="s">
        <v>10</v>
      </c>
      <c r="AA8" s="4" t="s">
        <v>11</v>
      </c>
      <c r="AB8" s="4" t="s">
        <v>12</v>
      </c>
      <c r="AC8" s="4" t="s">
        <v>13</v>
      </c>
      <c r="AD8" s="4" t="s">
        <v>14</v>
      </c>
      <c r="AE8" s="4" t="s">
        <v>15</v>
      </c>
      <c r="AF8" s="4" t="s">
        <v>16</v>
      </c>
      <c r="AG8" s="4" t="s">
        <v>2</v>
      </c>
      <c r="AH8" s="4" t="s">
        <v>3</v>
      </c>
      <c r="AI8" s="4" t="s">
        <v>4</v>
      </c>
      <c r="AJ8" s="4" t="s">
        <v>5</v>
      </c>
      <c r="AK8" s="4" t="s">
        <v>6</v>
      </c>
      <c r="AL8" s="4" t="s">
        <v>7</v>
      </c>
      <c r="AM8" s="4" t="s">
        <v>8</v>
      </c>
      <c r="AN8" s="4" t="s">
        <v>9</v>
      </c>
      <c r="AO8" s="4" t="s">
        <v>10</v>
      </c>
      <c r="AP8" s="4" t="s">
        <v>11</v>
      </c>
      <c r="AQ8" s="4" t="s">
        <v>12</v>
      </c>
      <c r="AR8" s="4" t="s">
        <v>13</v>
      </c>
      <c r="AS8" s="4" t="s">
        <v>14</v>
      </c>
      <c r="AT8" s="4" t="s">
        <v>15</v>
      </c>
      <c r="AU8" s="4" t="s">
        <v>16</v>
      </c>
      <c r="AV8" s="4" t="s">
        <v>2</v>
      </c>
      <c r="AW8" s="4" t="s">
        <v>3</v>
      </c>
      <c r="AX8" s="4" t="s">
        <v>4</v>
      </c>
      <c r="AY8" s="4" t="s">
        <v>5</v>
      </c>
      <c r="AZ8" s="4" t="s">
        <v>6</v>
      </c>
      <c r="BA8" s="4" t="s">
        <v>7</v>
      </c>
      <c r="BB8" s="4" t="s">
        <v>8</v>
      </c>
      <c r="BC8" s="4" t="s">
        <v>9</v>
      </c>
      <c r="BD8" s="4" t="s">
        <v>10</v>
      </c>
      <c r="BE8" s="4" t="s">
        <v>11</v>
      </c>
      <c r="BF8" s="4" t="s">
        <v>12</v>
      </c>
      <c r="BG8" s="4" t="s">
        <v>13</v>
      </c>
      <c r="BH8" s="4" t="s">
        <v>14</v>
      </c>
      <c r="BI8" s="4" t="s">
        <v>15</v>
      </c>
      <c r="BJ8" s="4" t="s">
        <v>16</v>
      </c>
    </row>
    <row r="9" spans="1:62" ht="15.75" customHeight="1" thickBot="1">
      <c r="A9" s="38">
        <v>1</v>
      </c>
      <c r="B9" s="107" t="s">
        <v>100</v>
      </c>
      <c r="C9" s="98" t="s">
        <v>102</v>
      </c>
      <c r="D9" s="98" t="s">
        <v>103</v>
      </c>
      <c r="E9" s="99" t="s">
        <v>101</v>
      </c>
      <c r="F9" s="38">
        <f t="shared" ref="F9:F23" si="0">+IF(G9=0,RANK(G9,$G$9:$G$23)+1/3*MAX($A$9:$A$23),RANK(G9,$G$9:$G$23))</f>
        <v>16</v>
      </c>
      <c r="G9" s="41">
        <f>H9*200+I9</f>
        <v>0</v>
      </c>
      <c r="H9" s="42">
        <f t="shared" ref="H9:H22" si="1">COUNT(R9:AF9)</f>
        <v>0</v>
      </c>
      <c r="I9" s="43">
        <f t="shared" ref="I9:I22" si="2">SUM(R9:AF9)</f>
        <v>0</v>
      </c>
      <c r="J9" s="81">
        <f t="shared" ref="J9:J23" si="3">+IF(K9=0,RANK(K9,$K$9:$K$23)+1/3*MAX($A$9:$A$23),RANK(K9,$K$9:$K$23))</f>
        <v>6</v>
      </c>
      <c r="K9" s="42">
        <f>L9*200+M9</f>
        <v>1142</v>
      </c>
      <c r="L9" s="42">
        <f t="shared" ref="L9:L22" si="4">COUNT(AG9:AU9)</f>
        <v>2</v>
      </c>
      <c r="M9" s="43">
        <f t="shared" ref="M9:M22" si="5">SUM(AG9:AU9)</f>
        <v>742</v>
      </c>
      <c r="N9" s="81">
        <f t="shared" ref="N9:N23" si="6">+IF(O9=0,RANK(O9,$O$9:$O$23)+1/3*MAX($A$9:$A$23),RANK(O9,$O$9:$O$23))</f>
        <v>5</v>
      </c>
      <c r="O9" s="42">
        <f>P9*200+Q9</f>
        <v>570</v>
      </c>
      <c r="P9" s="42">
        <f t="shared" ref="P9:P22" si="7">COUNT(AV9:BJ9)</f>
        <v>1</v>
      </c>
      <c r="Q9" s="43">
        <f t="shared" ref="Q9:Q22" si="8">SUM(AV9:BJ9)</f>
        <v>370</v>
      </c>
      <c r="R9" s="47"/>
      <c r="S9" s="48"/>
      <c r="T9" s="48"/>
      <c r="U9" s="49"/>
      <c r="V9" s="49"/>
      <c r="W9" s="49"/>
      <c r="X9" s="49"/>
      <c r="Y9" s="48"/>
      <c r="Z9" s="48"/>
      <c r="AA9" s="48"/>
      <c r="AB9" s="48"/>
      <c r="AC9" s="48"/>
      <c r="AD9" s="48"/>
      <c r="AE9" s="48"/>
      <c r="AF9" s="50"/>
      <c r="AG9" s="47">
        <v>350</v>
      </c>
      <c r="AH9" s="48">
        <v>392</v>
      </c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50"/>
      <c r="AV9" s="47">
        <v>370</v>
      </c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50"/>
    </row>
    <row r="10" spans="1:62" ht="15.75" customHeight="1" thickBot="1">
      <c r="A10" s="39">
        <v>2</v>
      </c>
      <c r="B10" s="103"/>
      <c r="C10" s="101" t="s">
        <v>106</v>
      </c>
      <c r="D10" s="101" t="s">
        <v>105</v>
      </c>
      <c r="E10" s="102" t="s">
        <v>104</v>
      </c>
      <c r="F10" s="38">
        <f t="shared" si="0"/>
        <v>10</v>
      </c>
      <c r="G10" s="44">
        <f t="shared" ref="G10:G23" si="9">H10*200+I10</f>
        <v>530</v>
      </c>
      <c r="H10" s="45">
        <f t="shared" si="1"/>
        <v>1</v>
      </c>
      <c r="I10" s="46">
        <f t="shared" si="2"/>
        <v>330</v>
      </c>
      <c r="J10" s="81">
        <f t="shared" si="3"/>
        <v>3</v>
      </c>
      <c r="K10" s="45">
        <f t="shared" ref="K10:K23" si="10">L10*200+M10</f>
        <v>1741</v>
      </c>
      <c r="L10" s="45">
        <f t="shared" si="4"/>
        <v>3</v>
      </c>
      <c r="M10" s="46">
        <f t="shared" si="5"/>
        <v>1141</v>
      </c>
      <c r="N10" s="81">
        <f t="shared" si="6"/>
        <v>1</v>
      </c>
      <c r="O10" s="45">
        <f t="shared" ref="O10:O23" si="11">P10*200+Q10</f>
        <v>1200</v>
      </c>
      <c r="P10" s="45">
        <f t="shared" si="7"/>
        <v>2</v>
      </c>
      <c r="Q10" s="46">
        <f t="shared" si="8"/>
        <v>800</v>
      </c>
      <c r="R10" s="14">
        <v>330</v>
      </c>
      <c r="S10" s="15"/>
      <c r="T10" s="15"/>
      <c r="U10" s="51"/>
      <c r="V10" s="51"/>
      <c r="W10" s="51"/>
      <c r="X10" s="15"/>
      <c r="Y10" s="15"/>
      <c r="Z10" s="15"/>
      <c r="AA10" s="15"/>
      <c r="AB10" s="15"/>
      <c r="AC10" s="15"/>
      <c r="AD10" s="15"/>
      <c r="AE10" s="15"/>
      <c r="AF10" s="16"/>
      <c r="AG10" s="14">
        <v>380</v>
      </c>
      <c r="AH10" s="15">
        <v>456</v>
      </c>
      <c r="AI10" s="15">
        <v>305</v>
      </c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6"/>
      <c r="AV10" s="14">
        <v>450</v>
      </c>
      <c r="AW10" s="15">
        <v>350</v>
      </c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6"/>
    </row>
    <row r="11" spans="1:62" ht="15.75" customHeight="1" thickBot="1">
      <c r="A11" s="39">
        <v>3</v>
      </c>
      <c r="B11" s="105"/>
      <c r="C11" s="101" t="s">
        <v>107</v>
      </c>
      <c r="D11" s="101" t="s">
        <v>109</v>
      </c>
      <c r="E11" s="102" t="s">
        <v>108</v>
      </c>
      <c r="F11" s="38">
        <f t="shared" si="0"/>
        <v>3</v>
      </c>
      <c r="G11" s="44">
        <f>H11*200+I11</f>
        <v>2150</v>
      </c>
      <c r="H11" s="45">
        <f t="shared" si="1"/>
        <v>4</v>
      </c>
      <c r="I11" s="46">
        <f t="shared" si="2"/>
        <v>1350</v>
      </c>
      <c r="J11" s="81">
        <f t="shared" si="3"/>
        <v>7</v>
      </c>
      <c r="K11" s="45">
        <f t="shared" si="10"/>
        <v>1125</v>
      </c>
      <c r="L11" s="45">
        <f t="shared" si="4"/>
        <v>2</v>
      </c>
      <c r="M11" s="46">
        <f t="shared" si="5"/>
        <v>725</v>
      </c>
      <c r="N11" s="81">
        <f t="shared" si="6"/>
        <v>12</v>
      </c>
      <c r="O11" s="45">
        <f t="shared" si="11"/>
        <v>0</v>
      </c>
      <c r="P11" s="45">
        <f t="shared" si="7"/>
        <v>0</v>
      </c>
      <c r="Q11" s="46">
        <f t="shared" si="8"/>
        <v>0</v>
      </c>
      <c r="R11" s="14">
        <v>320</v>
      </c>
      <c r="S11" s="15">
        <v>330</v>
      </c>
      <c r="T11" s="15">
        <v>360</v>
      </c>
      <c r="U11" s="51">
        <v>340</v>
      </c>
      <c r="V11" s="51"/>
      <c r="W11" s="51"/>
      <c r="X11" s="51"/>
      <c r="Y11" s="51"/>
      <c r="Z11" s="51"/>
      <c r="AA11" s="51"/>
      <c r="AB11" s="51"/>
      <c r="AC11" s="51"/>
      <c r="AD11" s="15"/>
      <c r="AE11" s="15"/>
      <c r="AF11" s="16"/>
      <c r="AG11" s="14">
        <v>368</v>
      </c>
      <c r="AH11" s="15">
        <v>357</v>
      </c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6"/>
      <c r="AV11" s="14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6"/>
    </row>
    <row r="12" spans="1:62" ht="15.75" customHeight="1" thickBot="1">
      <c r="A12" s="39">
        <v>4</v>
      </c>
      <c r="B12" s="100" t="s">
        <v>110</v>
      </c>
      <c r="C12" s="101" t="s">
        <v>113</v>
      </c>
      <c r="D12" s="101" t="s">
        <v>112</v>
      </c>
      <c r="E12" s="102" t="s">
        <v>111</v>
      </c>
      <c r="F12" s="38">
        <f t="shared" si="0"/>
        <v>16</v>
      </c>
      <c r="G12" s="44">
        <f t="shared" si="9"/>
        <v>0</v>
      </c>
      <c r="H12" s="45">
        <f t="shared" si="1"/>
        <v>0</v>
      </c>
      <c r="I12" s="46">
        <f t="shared" si="2"/>
        <v>0</v>
      </c>
      <c r="J12" s="81">
        <f t="shared" si="3"/>
        <v>18</v>
      </c>
      <c r="K12" s="45">
        <f t="shared" si="10"/>
        <v>0</v>
      </c>
      <c r="L12" s="45">
        <f t="shared" si="4"/>
        <v>0</v>
      </c>
      <c r="M12" s="46">
        <f t="shared" si="5"/>
        <v>0</v>
      </c>
      <c r="N12" s="81">
        <f t="shared" si="6"/>
        <v>12</v>
      </c>
      <c r="O12" s="45">
        <f t="shared" si="11"/>
        <v>0</v>
      </c>
      <c r="P12" s="45">
        <f t="shared" si="7"/>
        <v>0</v>
      </c>
      <c r="Q12" s="46">
        <f t="shared" si="8"/>
        <v>0</v>
      </c>
      <c r="R12" s="52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15"/>
      <c r="AD12" s="15"/>
      <c r="AE12" s="15"/>
      <c r="AF12" s="16"/>
      <c r="AG12" s="14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6"/>
      <c r="AV12" s="14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6"/>
    </row>
    <row r="13" spans="1:62" ht="15.75" customHeight="1" thickBot="1">
      <c r="A13" s="40">
        <v>5</v>
      </c>
      <c r="B13" s="100" t="s">
        <v>114</v>
      </c>
      <c r="C13" s="101" t="s">
        <v>115</v>
      </c>
      <c r="D13" s="101" t="s">
        <v>116</v>
      </c>
      <c r="E13" s="102" t="s">
        <v>117</v>
      </c>
      <c r="F13" s="38">
        <f t="shared" si="0"/>
        <v>16</v>
      </c>
      <c r="G13" s="44">
        <f t="shared" si="9"/>
        <v>0</v>
      </c>
      <c r="H13" s="45">
        <f t="shared" si="1"/>
        <v>0</v>
      </c>
      <c r="I13" s="46">
        <f t="shared" si="2"/>
        <v>0</v>
      </c>
      <c r="J13" s="81">
        <f t="shared" si="3"/>
        <v>11</v>
      </c>
      <c r="K13" s="45">
        <f t="shared" si="10"/>
        <v>550</v>
      </c>
      <c r="L13" s="45">
        <f t="shared" si="4"/>
        <v>1</v>
      </c>
      <c r="M13" s="46">
        <f t="shared" si="5"/>
        <v>350</v>
      </c>
      <c r="N13" s="81">
        <f t="shared" si="6"/>
        <v>3</v>
      </c>
      <c r="O13" s="45">
        <f t="shared" si="11"/>
        <v>1080</v>
      </c>
      <c r="P13" s="45">
        <f t="shared" si="7"/>
        <v>2</v>
      </c>
      <c r="Q13" s="46">
        <f t="shared" si="8"/>
        <v>680</v>
      </c>
      <c r="R13" s="52"/>
      <c r="S13" s="51"/>
      <c r="T13" s="15"/>
      <c r="U13" s="51"/>
      <c r="V13" s="51"/>
      <c r="W13" s="51"/>
      <c r="X13" s="51"/>
      <c r="Y13" s="51"/>
      <c r="Z13" s="51"/>
      <c r="AA13" s="51"/>
      <c r="AB13" s="51"/>
      <c r="AC13" s="51"/>
      <c r="AD13" s="15"/>
      <c r="AE13" s="15"/>
      <c r="AF13" s="16"/>
      <c r="AG13" s="14">
        <v>350</v>
      </c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6"/>
      <c r="AV13" s="14">
        <v>350</v>
      </c>
      <c r="AW13" s="15">
        <v>330</v>
      </c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6"/>
    </row>
    <row r="14" spans="1:62" ht="15.75" customHeight="1" thickBot="1">
      <c r="A14" s="40">
        <v>6</v>
      </c>
      <c r="B14" s="105"/>
      <c r="C14" s="101" t="s">
        <v>119</v>
      </c>
      <c r="D14" s="101" t="s">
        <v>118</v>
      </c>
      <c r="E14" s="102" t="s">
        <v>120</v>
      </c>
      <c r="F14" s="38">
        <f t="shared" si="0"/>
        <v>8</v>
      </c>
      <c r="G14" s="44">
        <f t="shared" si="9"/>
        <v>550</v>
      </c>
      <c r="H14" s="45">
        <f t="shared" si="1"/>
        <v>1</v>
      </c>
      <c r="I14" s="46">
        <f t="shared" si="2"/>
        <v>350</v>
      </c>
      <c r="J14" s="81">
        <f t="shared" si="3"/>
        <v>8</v>
      </c>
      <c r="K14" s="45">
        <f t="shared" si="10"/>
        <v>1110</v>
      </c>
      <c r="L14" s="45">
        <f t="shared" si="4"/>
        <v>2</v>
      </c>
      <c r="M14" s="46">
        <f t="shared" si="5"/>
        <v>710</v>
      </c>
      <c r="N14" s="81">
        <f t="shared" si="6"/>
        <v>12</v>
      </c>
      <c r="O14" s="45">
        <f t="shared" si="11"/>
        <v>0</v>
      </c>
      <c r="P14" s="45">
        <f t="shared" si="7"/>
        <v>0</v>
      </c>
      <c r="Q14" s="46">
        <f t="shared" si="8"/>
        <v>0</v>
      </c>
      <c r="R14" s="52">
        <v>350</v>
      </c>
      <c r="S14" s="51"/>
      <c r="T14" s="51"/>
      <c r="U14" s="51"/>
      <c r="V14" s="51"/>
      <c r="W14" s="51"/>
      <c r="X14" s="51"/>
      <c r="Y14" s="51"/>
      <c r="Z14" s="51"/>
      <c r="AA14" s="51"/>
      <c r="AB14" s="15"/>
      <c r="AC14" s="15"/>
      <c r="AD14" s="15"/>
      <c r="AE14" s="15"/>
      <c r="AF14" s="16"/>
      <c r="AG14" s="14">
        <v>340</v>
      </c>
      <c r="AH14" s="15">
        <v>370</v>
      </c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6"/>
      <c r="AV14" s="14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6"/>
    </row>
    <row r="15" spans="1:62" ht="15.75" customHeight="1" thickBot="1">
      <c r="A15" s="39">
        <v>7</v>
      </c>
      <c r="B15" s="104"/>
      <c r="C15" s="101" t="s">
        <v>122</v>
      </c>
      <c r="D15" s="101" t="s">
        <v>123</v>
      </c>
      <c r="E15" s="102" t="s">
        <v>121</v>
      </c>
      <c r="F15" s="38">
        <f t="shared" si="0"/>
        <v>5</v>
      </c>
      <c r="G15" s="44">
        <f t="shared" si="9"/>
        <v>1050</v>
      </c>
      <c r="H15" s="45">
        <f t="shared" si="1"/>
        <v>2</v>
      </c>
      <c r="I15" s="46">
        <f t="shared" si="2"/>
        <v>650</v>
      </c>
      <c r="J15" s="81">
        <f t="shared" si="3"/>
        <v>18</v>
      </c>
      <c r="K15" s="45">
        <f t="shared" si="10"/>
        <v>0</v>
      </c>
      <c r="L15" s="45">
        <f t="shared" si="4"/>
        <v>0</v>
      </c>
      <c r="M15" s="46">
        <f t="shared" si="5"/>
        <v>0</v>
      </c>
      <c r="N15" s="81">
        <f t="shared" si="6"/>
        <v>2</v>
      </c>
      <c r="O15" s="45">
        <f t="shared" si="11"/>
        <v>1124</v>
      </c>
      <c r="P15" s="45">
        <f t="shared" si="7"/>
        <v>2</v>
      </c>
      <c r="Q15" s="46">
        <f t="shared" si="8"/>
        <v>724</v>
      </c>
      <c r="R15" s="52">
        <v>320</v>
      </c>
      <c r="S15" s="51">
        <v>330</v>
      </c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15"/>
      <c r="AF15" s="16"/>
      <c r="AG15" s="14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6"/>
      <c r="AV15" s="14">
        <v>384</v>
      </c>
      <c r="AW15" s="15">
        <v>340</v>
      </c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6"/>
    </row>
    <row r="16" spans="1:62" ht="15.75" customHeight="1" thickBot="1">
      <c r="A16" s="40">
        <v>8</v>
      </c>
      <c r="B16" s="100" t="s">
        <v>124</v>
      </c>
      <c r="C16" s="101" t="s">
        <v>125</v>
      </c>
      <c r="D16" s="101" t="s">
        <v>127</v>
      </c>
      <c r="E16" s="102" t="s">
        <v>126</v>
      </c>
      <c r="F16" s="38">
        <f t="shared" si="0"/>
        <v>7</v>
      </c>
      <c r="G16" s="44">
        <f t="shared" si="9"/>
        <v>600</v>
      </c>
      <c r="H16" s="45">
        <f t="shared" si="1"/>
        <v>1</v>
      </c>
      <c r="I16" s="46">
        <f t="shared" si="2"/>
        <v>400</v>
      </c>
      <c r="J16" s="81">
        <f t="shared" si="3"/>
        <v>18</v>
      </c>
      <c r="K16" s="45">
        <f t="shared" si="10"/>
        <v>0</v>
      </c>
      <c r="L16" s="45">
        <f t="shared" si="4"/>
        <v>0</v>
      </c>
      <c r="M16" s="46">
        <f t="shared" si="5"/>
        <v>0</v>
      </c>
      <c r="N16" s="81">
        <f t="shared" si="6"/>
        <v>12</v>
      </c>
      <c r="O16" s="45">
        <f t="shared" si="11"/>
        <v>0</v>
      </c>
      <c r="P16" s="45">
        <f t="shared" si="7"/>
        <v>0</v>
      </c>
      <c r="Q16" s="46">
        <f t="shared" si="8"/>
        <v>0</v>
      </c>
      <c r="R16" s="52">
        <v>400</v>
      </c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15"/>
      <c r="AF16" s="16"/>
      <c r="AG16" s="14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6"/>
      <c r="AV16" s="14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6"/>
    </row>
    <row r="17" spans="1:62" ht="15.75" customHeight="1" thickBot="1">
      <c r="A17" s="40">
        <v>9</v>
      </c>
      <c r="B17" s="104"/>
      <c r="C17" s="101" t="s">
        <v>128</v>
      </c>
      <c r="D17" s="101" t="s">
        <v>130</v>
      </c>
      <c r="E17" s="102" t="s">
        <v>129</v>
      </c>
      <c r="F17" s="38">
        <f t="shared" si="0"/>
        <v>2</v>
      </c>
      <c r="G17" s="44">
        <f t="shared" si="9"/>
        <v>2755</v>
      </c>
      <c r="H17" s="45">
        <f t="shared" si="1"/>
        <v>5</v>
      </c>
      <c r="I17" s="46">
        <f t="shared" si="2"/>
        <v>1755</v>
      </c>
      <c r="J17" s="81">
        <f t="shared" si="3"/>
        <v>8</v>
      </c>
      <c r="K17" s="45">
        <f t="shared" si="10"/>
        <v>1110</v>
      </c>
      <c r="L17" s="45">
        <f t="shared" si="4"/>
        <v>2</v>
      </c>
      <c r="M17" s="46">
        <f t="shared" si="5"/>
        <v>710</v>
      </c>
      <c r="N17" s="81">
        <f t="shared" si="6"/>
        <v>12</v>
      </c>
      <c r="O17" s="45">
        <f t="shared" si="11"/>
        <v>0</v>
      </c>
      <c r="P17" s="45">
        <f t="shared" si="7"/>
        <v>0</v>
      </c>
      <c r="Q17" s="46">
        <f t="shared" si="8"/>
        <v>0</v>
      </c>
      <c r="R17" s="52">
        <v>380</v>
      </c>
      <c r="S17" s="51">
        <v>310</v>
      </c>
      <c r="T17" s="51">
        <v>335</v>
      </c>
      <c r="U17" s="51">
        <v>410</v>
      </c>
      <c r="V17" s="51">
        <v>320</v>
      </c>
      <c r="W17" s="51"/>
      <c r="X17" s="51"/>
      <c r="Y17" s="51"/>
      <c r="Z17" s="51"/>
      <c r="AA17" s="51"/>
      <c r="AB17" s="51"/>
      <c r="AC17" s="51"/>
      <c r="AD17" s="51"/>
      <c r="AE17" s="51"/>
      <c r="AF17" s="16"/>
      <c r="AG17" s="14">
        <v>330</v>
      </c>
      <c r="AH17" s="15">
        <v>380</v>
      </c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6"/>
      <c r="AV17" s="14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6"/>
    </row>
    <row r="18" spans="1:62" ht="15.75" customHeight="1" thickBot="1">
      <c r="A18" s="40">
        <v>10</v>
      </c>
      <c r="B18" s="100" t="s">
        <v>110</v>
      </c>
      <c r="C18" s="101" t="s">
        <v>132</v>
      </c>
      <c r="D18" s="101" t="s">
        <v>131</v>
      </c>
      <c r="E18" s="102" t="s">
        <v>133</v>
      </c>
      <c r="F18" s="38">
        <f t="shared" si="0"/>
        <v>16</v>
      </c>
      <c r="G18" s="44">
        <f t="shared" si="9"/>
        <v>0</v>
      </c>
      <c r="H18" s="45">
        <f t="shared" si="1"/>
        <v>0</v>
      </c>
      <c r="I18" s="46">
        <f t="shared" si="2"/>
        <v>0</v>
      </c>
      <c r="J18" s="81">
        <f t="shared" si="3"/>
        <v>12</v>
      </c>
      <c r="K18" s="45">
        <f t="shared" si="10"/>
        <v>543</v>
      </c>
      <c r="L18" s="45">
        <f t="shared" si="4"/>
        <v>1</v>
      </c>
      <c r="M18" s="46">
        <f t="shared" si="5"/>
        <v>343</v>
      </c>
      <c r="N18" s="81">
        <f t="shared" si="6"/>
        <v>12</v>
      </c>
      <c r="O18" s="45">
        <f t="shared" si="11"/>
        <v>0</v>
      </c>
      <c r="P18" s="45">
        <f t="shared" si="7"/>
        <v>0</v>
      </c>
      <c r="Q18" s="46">
        <f t="shared" si="8"/>
        <v>0</v>
      </c>
      <c r="R18" s="52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3"/>
      <c r="AG18" s="52">
        <v>343</v>
      </c>
      <c r="AH18" s="51"/>
      <c r="AI18" s="51"/>
      <c r="AJ18" s="51"/>
      <c r="AK18" s="51"/>
      <c r="AL18" s="51"/>
      <c r="AM18" s="51"/>
      <c r="AN18" s="51"/>
      <c r="AO18" s="15"/>
      <c r="AP18" s="15"/>
      <c r="AQ18" s="15"/>
      <c r="AR18" s="15"/>
      <c r="AS18" s="15"/>
      <c r="AT18" s="15"/>
      <c r="AU18" s="16"/>
      <c r="AV18" s="14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6"/>
    </row>
    <row r="19" spans="1:62" ht="15.75" customHeight="1" thickBot="1">
      <c r="A19" s="39">
        <v>11</v>
      </c>
      <c r="B19" s="104"/>
      <c r="C19" s="101" t="s">
        <v>135</v>
      </c>
      <c r="D19" s="101" t="s">
        <v>134</v>
      </c>
      <c r="E19" s="102" t="s">
        <v>136</v>
      </c>
      <c r="F19" s="38">
        <f t="shared" si="0"/>
        <v>6</v>
      </c>
      <c r="G19" s="44">
        <f t="shared" si="9"/>
        <v>640</v>
      </c>
      <c r="H19" s="45">
        <f t="shared" si="1"/>
        <v>1</v>
      </c>
      <c r="I19" s="46">
        <f t="shared" si="2"/>
        <v>440</v>
      </c>
      <c r="J19" s="81">
        <f t="shared" si="3"/>
        <v>2</v>
      </c>
      <c r="K19" s="45">
        <f t="shared" si="10"/>
        <v>2815</v>
      </c>
      <c r="L19" s="45">
        <f t="shared" si="4"/>
        <v>5</v>
      </c>
      <c r="M19" s="46">
        <f t="shared" si="5"/>
        <v>1815</v>
      </c>
      <c r="N19" s="81">
        <f t="shared" si="6"/>
        <v>6</v>
      </c>
      <c r="O19" s="45">
        <f t="shared" si="11"/>
        <v>530</v>
      </c>
      <c r="P19" s="45">
        <f t="shared" si="7"/>
        <v>1</v>
      </c>
      <c r="Q19" s="46">
        <f t="shared" si="8"/>
        <v>330</v>
      </c>
      <c r="R19" s="52">
        <v>440</v>
      </c>
      <c r="S19" s="51"/>
      <c r="T19" s="51"/>
      <c r="U19" s="51"/>
      <c r="V19" s="51"/>
      <c r="W19" s="51"/>
      <c r="X19" s="15"/>
      <c r="Y19" s="15"/>
      <c r="Z19" s="15"/>
      <c r="AA19" s="15"/>
      <c r="AB19" s="15"/>
      <c r="AC19" s="15"/>
      <c r="AD19" s="15"/>
      <c r="AE19" s="15"/>
      <c r="AF19" s="16"/>
      <c r="AG19" s="14">
        <v>330</v>
      </c>
      <c r="AH19" s="15">
        <v>345</v>
      </c>
      <c r="AI19" s="15">
        <v>415</v>
      </c>
      <c r="AJ19" s="15">
        <v>385</v>
      </c>
      <c r="AK19" s="15">
        <v>340</v>
      </c>
      <c r="AL19" s="15"/>
      <c r="AM19" s="15"/>
      <c r="AN19" s="15"/>
      <c r="AO19" s="15"/>
      <c r="AP19" s="15"/>
      <c r="AQ19" s="15"/>
      <c r="AR19" s="15"/>
      <c r="AS19" s="15"/>
      <c r="AT19" s="15"/>
      <c r="AU19" s="16"/>
      <c r="AV19" s="14"/>
      <c r="AW19" s="15"/>
      <c r="AX19" s="15">
        <v>330</v>
      </c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6"/>
    </row>
    <row r="20" spans="1:62" ht="15.75" customHeight="1" thickBot="1">
      <c r="A20" s="40">
        <v>12</v>
      </c>
      <c r="B20" s="100" t="s">
        <v>124</v>
      </c>
      <c r="C20" s="101" t="s">
        <v>137</v>
      </c>
      <c r="D20" s="101" t="s">
        <v>138</v>
      </c>
      <c r="E20" s="102" t="s">
        <v>139</v>
      </c>
      <c r="F20" s="38">
        <f t="shared" si="0"/>
        <v>9</v>
      </c>
      <c r="G20" s="44">
        <f t="shared" si="9"/>
        <v>540</v>
      </c>
      <c r="H20" s="45">
        <f t="shared" si="1"/>
        <v>1</v>
      </c>
      <c r="I20" s="46">
        <f t="shared" si="2"/>
        <v>340</v>
      </c>
      <c r="J20" s="81">
        <f t="shared" si="3"/>
        <v>10</v>
      </c>
      <c r="K20" s="45">
        <f t="shared" si="10"/>
        <v>1094</v>
      </c>
      <c r="L20" s="45">
        <f t="shared" si="4"/>
        <v>2</v>
      </c>
      <c r="M20" s="46">
        <f t="shared" si="5"/>
        <v>694</v>
      </c>
      <c r="N20" s="81">
        <f t="shared" si="6"/>
        <v>12</v>
      </c>
      <c r="O20" s="45">
        <f t="shared" si="11"/>
        <v>0</v>
      </c>
      <c r="P20" s="45">
        <f t="shared" si="7"/>
        <v>0</v>
      </c>
      <c r="Q20" s="46">
        <f t="shared" si="8"/>
        <v>0</v>
      </c>
      <c r="R20" s="52">
        <v>340</v>
      </c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3"/>
      <c r="AG20" s="52">
        <v>354</v>
      </c>
      <c r="AH20" s="51">
        <v>340</v>
      </c>
      <c r="AI20" s="51"/>
      <c r="AJ20" s="51"/>
      <c r="AK20" s="51"/>
      <c r="AL20" s="51"/>
      <c r="AM20" s="15"/>
      <c r="AN20" s="15"/>
      <c r="AO20" s="15"/>
      <c r="AP20" s="15"/>
      <c r="AQ20" s="15"/>
      <c r="AR20" s="15"/>
      <c r="AS20" s="15"/>
      <c r="AT20" s="15"/>
      <c r="AU20" s="16"/>
      <c r="AV20" s="14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6"/>
    </row>
    <row r="21" spans="1:62" ht="15.75" customHeight="1" thickBot="1">
      <c r="A21" s="40">
        <v>13</v>
      </c>
      <c r="B21" s="104"/>
      <c r="C21" s="101" t="s">
        <v>141</v>
      </c>
      <c r="D21" s="101" t="s">
        <v>142</v>
      </c>
      <c r="E21" s="102" t="s">
        <v>140</v>
      </c>
      <c r="F21" s="38">
        <f t="shared" si="0"/>
        <v>1</v>
      </c>
      <c r="G21" s="44">
        <f t="shared" si="9"/>
        <v>2770</v>
      </c>
      <c r="H21" s="45">
        <f t="shared" si="1"/>
        <v>5</v>
      </c>
      <c r="I21" s="46">
        <f t="shared" si="2"/>
        <v>1770</v>
      </c>
      <c r="J21" s="81">
        <f t="shared" si="3"/>
        <v>4</v>
      </c>
      <c r="K21" s="45">
        <f t="shared" si="10"/>
        <v>1180</v>
      </c>
      <c r="L21" s="45">
        <f t="shared" si="4"/>
        <v>2</v>
      </c>
      <c r="M21" s="46">
        <f t="shared" si="5"/>
        <v>780</v>
      </c>
      <c r="N21" s="81">
        <f t="shared" si="6"/>
        <v>12</v>
      </c>
      <c r="O21" s="45">
        <f t="shared" si="11"/>
        <v>0</v>
      </c>
      <c r="P21" s="45">
        <f t="shared" si="7"/>
        <v>0</v>
      </c>
      <c r="Q21" s="46">
        <f t="shared" si="8"/>
        <v>0</v>
      </c>
      <c r="R21" s="52">
        <v>340</v>
      </c>
      <c r="S21" s="51">
        <v>350</v>
      </c>
      <c r="T21" s="51">
        <v>380</v>
      </c>
      <c r="U21" s="51">
        <v>360</v>
      </c>
      <c r="V21" s="51">
        <v>340</v>
      </c>
      <c r="W21" s="51"/>
      <c r="X21" s="51"/>
      <c r="Y21" s="51"/>
      <c r="Z21" s="51"/>
      <c r="AA21" s="51"/>
      <c r="AB21" s="51"/>
      <c r="AC21" s="51"/>
      <c r="AD21" s="51"/>
      <c r="AE21" s="51"/>
      <c r="AF21" s="53"/>
      <c r="AG21" s="14">
        <v>350</v>
      </c>
      <c r="AH21" s="15">
        <v>430</v>
      </c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6"/>
      <c r="AV21" s="14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6"/>
    </row>
    <row r="22" spans="1:62" ht="15.75" customHeight="1" thickBot="1">
      <c r="A22" s="40">
        <v>14</v>
      </c>
      <c r="B22" s="100" t="s">
        <v>143</v>
      </c>
      <c r="C22" s="101" t="s">
        <v>144</v>
      </c>
      <c r="D22" s="101" t="s">
        <v>146</v>
      </c>
      <c r="E22" s="102" t="s">
        <v>145</v>
      </c>
      <c r="F22" s="38">
        <f t="shared" si="0"/>
        <v>16</v>
      </c>
      <c r="G22" s="44">
        <f t="shared" si="9"/>
        <v>0</v>
      </c>
      <c r="H22" s="45">
        <f t="shared" si="1"/>
        <v>0</v>
      </c>
      <c r="I22" s="46">
        <f t="shared" si="2"/>
        <v>0</v>
      </c>
      <c r="J22" s="81">
        <f t="shared" si="3"/>
        <v>1</v>
      </c>
      <c r="K22" s="45">
        <f t="shared" si="10"/>
        <v>3317</v>
      </c>
      <c r="L22" s="45">
        <f t="shared" si="4"/>
        <v>6</v>
      </c>
      <c r="M22" s="46">
        <f t="shared" si="5"/>
        <v>2117</v>
      </c>
      <c r="N22" s="81">
        <f t="shared" si="6"/>
        <v>4</v>
      </c>
      <c r="O22" s="45">
        <f t="shared" si="11"/>
        <v>600</v>
      </c>
      <c r="P22" s="45">
        <f t="shared" si="7"/>
        <v>1</v>
      </c>
      <c r="Q22" s="46">
        <f t="shared" si="8"/>
        <v>400</v>
      </c>
      <c r="R22" s="52"/>
      <c r="S22" s="51"/>
      <c r="T22" s="51"/>
      <c r="U22" s="51"/>
      <c r="V22" s="51"/>
      <c r="W22" s="51"/>
      <c r="X22" s="51"/>
      <c r="Y22" s="51"/>
      <c r="Z22" s="51"/>
      <c r="AA22" s="51"/>
      <c r="AB22" s="15"/>
      <c r="AC22" s="15"/>
      <c r="AD22" s="15"/>
      <c r="AE22" s="15"/>
      <c r="AF22" s="16"/>
      <c r="AG22" s="14">
        <v>410</v>
      </c>
      <c r="AH22" s="15">
        <v>325</v>
      </c>
      <c r="AI22" s="15">
        <v>342</v>
      </c>
      <c r="AJ22" s="15">
        <v>320</v>
      </c>
      <c r="AK22" s="15">
        <v>370</v>
      </c>
      <c r="AL22" s="15">
        <v>350</v>
      </c>
      <c r="AM22" s="15"/>
      <c r="AN22" s="15"/>
      <c r="AO22" s="15"/>
      <c r="AP22" s="15"/>
      <c r="AQ22" s="15"/>
      <c r="AR22" s="15"/>
      <c r="AS22" s="15"/>
      <c r="AT22" s="15"/>
      <c r="AU22" s="16"/>
      <c r="AV22" s="14">
        <v>400</v>
      </c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6"/>
    </row>
    <row r="23" spans="1:62" ht="15.75" customHeight="1">
      <c r="A23" s="40">
        <v>15</v>
      </c>
      <c r="B23" s="108"/>
      <c r="C23" s="109" t="s">
        <v>148</v>
      </c>
      <c r="D23" s="106" t="s">
        <v>147</v>
      </c>
      <c r="E23" s="110" t="s">
        <v>149</v>
      </c>
      <c r="F23" s="38">
        <f t="shared" si="0"/>
        <v>4</v>
      </c>
      <c r="G23" s="44">
        <f t="shared" si="9"/>
        <v>1620</v>
      </c>
      <c r="H23" s="45">
        <f>COUNT('M 1'!R23:AF23)</f>
        <v>3</v>
      </c>
      <c r="I23" s="46">
        <f>SUM('M 1'!R23:AF23)</f>
        <v>1020</v>
      </c>
      <c r="J23" s="81">
        <f t="shared" si="3"/>
        <v>5</v>
      </c>
      <c r="K23" s="45">
        <f t="shared" si="10"/>
        <v>1145</v>
      </c>
      <c r="L23" s="45">
        <f>COUNT('M 1'!AG23:AU23)</f>
        <v>2</v>
      </c>
      <c r="M23" s="46">
        <f>SUM('M 1'!AG23:AU23)</f>
        <v>745</v>
      </c>
      <c r="N23" s="81">
        <f t="shared" si="6"/>
        <v>12</v>
      </c>
      <c r="O23" s="45">
        <f t="shared" si="11"/>
        <v>0</v>
      </c>
      <c r="P23" s="45">
        <f>COUNT(AZ23:BJ23)</f>
        <v>0</v>
      </c>
      <c r="Q23" s="46">
        <f>SUM(AZ23:BJ23)</f>
        <v>0</v>
      </c>
      <c r="AV23">
        <v>408</v>
      </c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6"/>
    </row>
    <row r="24" spans="1:62" ht="12.6" customHeight="1">
      <c r="A24" s="33"/>
      <c r="B24" s="33"/>
      <c r="C24" s="2"/>
      <c r="D24" s="2"/>
      <c r="E24" s="2"/>
      <c r="F24" s="33"/>
      <c r="G24" s="8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62">
      <c r="A25" s="33"/>
      <c r="B25" s="33"/>
      <c r="C25" s="2"/>
      <c r="D25" s="2"/>
      <c r="E25" s="2"/>
      <c r="F25" s="33"/>
      <c r="G25" s="8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62">
      <c r="A26" s="33"/>
      <c r="B26" s="33"/>
      <c r="C26" s="2"/>
      <c r="D26" s="2"/>
      <c r="E26" s="2"/>
      <c r="F26" s="33"/>
      <c r="G26" s="8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62">
      <c r="A27" s="33"/>
      <c r="B27" s="33"/>
      <c r="C27" s="2"/>
      <c r="D27" s="2"/>
      <c r="E27" s="2"/>
      <c r="F27" s="33"/>
      <c r="G27" s="8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62">
      <c r="A28" s="33"/>
      <c r="B28" s="33"/>
      <c r="C28" s="2"/>
      <c r="D28" s="2"/>
      <c r="E28" s="2"/>
      <c r="F28" s="33"/>
      <c r="G28" s="8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62">
      <c r="A29" s="33"/>
      <c r="B29" s="33"/>
      <c r="C29" s="2"/>
      <c r="D29" s="2"/>
      <c r="E29" s="2"/>
      <c r="F29" s="33"/>
      <c r="G29" s="8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62">
      <c r="A30" s="33"/>
      <c r="B30" s="33"/>
      <c r="C30" s="2"/>
      <c r="D30" s="2"/>
      <c r="E30" s="2"/>
      <c r="F30" s="33"/>
      <c r="G30" s="8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62">
      <c r="A31" s="33"/>
      <c r="B31" s="33"/>
      <c r="C31" s="2"/>
      <c r="D31" s="2"/>
      <c r="E31" s="2"/>
      <c r="F31" s="33"/>
      <c r="G31" s="8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62">
      <c r="A32" s="33"/>
      <c r="B32" s="33"/>
      <c r="C32" s="2"/>
      <c r="D32" s="2"/>
      <c r="E32" s="2"/>
      <c r="F32" s="33"/>
      <c r="G32" s="8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>
      <c r="A33" s="33"/>
      <c r="B33" s="33"/>
      <c r="C33" s="2"/>
      <c r="D33" s="2"/>
      <c r="E33" s="2"/>
      <c r="F33" s="33"/>
      <c r="G33" s="8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>
      <c r="A34" s="33"/>
      <c r="B34" s="33"/>
      <c r="C34" s="2"/>
      <c r="D34" s="2"/>
      <c r="E34" s="2"/>
      <c r="F34" s="33"/>
      <c r="G34" s="8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>
      <c r="A35" s="33"/>
      <c r="B35" s="33"/>
      <c r="C35" s="2"/>
      <c r="D35" s="2"/>
      <c r="E35" s="2"/>
      <c r="F35" s="33"/>
      <c r="G35" s="8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>
      <c r="A36" s="33"/>
      <c r="B36" s="33"/>
      <c r="C36" s="2"/>
      <c r="D36" s="2"/>
      <c r="E36" s="2"/>
      <c r="F36" s="33"/>
      <c r="G36" s="8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>
      <c r="A37" s="33"/>
      <c r="B37" s="33"/>
      <c r="C37" s="2"/>
      <c r="D37" s="2"/>
      <c r="E37" s="2"/>
      <c r="F37" s="33"/>
      <c r="G37" s="8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>
      <c r="A38" s="33"/>
      <c r="B38" s="33"/>
      <c r="C38" s="2"/>
      <c r="D38" s="2"/>
      <c r="E38" s="2"/>
      <c r="F38" s="33"/>
      <c r="G38" s="8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>
      <c r="A39" s="33"/>
      <c r="B39" s="33"/>
      <c r="C39" s="2"/>
      <c r="D39" s="2"/>
      <c r="E39" s="2"/>
      <c r="F39" s="33"/>
      <c r="G39" s="8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>
      <c r="A40" s="33"/>
      <c r="B40" s="33"/>
      <c r="C40" s="2"/>
      <c r="D40" s="2"/>
      <c r="E40" s="2"/>
      <c r="F40" s="33"/>
      <c r="G40" s="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>
      <c r="A41" s="33"/>
      <c r="B41" s="33"/>
      <c r="C41" s="2"/>
      <c r="D41" s="2"/>
      <c r="E41" s="2"/>
      <c r="F41" s="33"/>
      <c r="G41" s="8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>
      <c r="A42" s="33"/>
      <c r="B42" s="33"/>
      <c r="C42" s="2"/>
      <c r="D42" s="2"/>
      <c r="E42" s="2"/>
      <c r="F42" s="33"/>
      <c r="G42" s="8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>
      <c r="A43" s="33"/>
      <c r="B43" s="33"/>
      <c r="C43" s="2"/>
      <c r="D43" s="2"/>
      <c r="E43" s="2"/>
      <c r="F43" s="33"/>
      <c r="G43" s="8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>
      <c r="A44" s="33"/>
      <c r="B44" s="33"/>
      <c r="C44" s="2"/>
      <c r="D44" s="2"/>
      <c r="E44" s="2"/>
      <c r="F44" s="33"/>
      <c r="G44" s="8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>
      <c r="A45" s="33"/>
      <c r="B45" s="33"/>
      <c r="C45" s="2"/>
      <c r="D45" s="2"/>
      <c r="E45" s="2"/>
      <c r="F45" s="33"/>
      <c r="G45" s="8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>
      <c r="A46" s="33"/>
      <c r="B46" s="33"/>
      <c r="C46" s="2"/>
      <c r="D46" s="2"/>
      <c r="E46" s="2"/>
      <c r="F46" s="33"/>
      <c r="G46" s="8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>
      <c r="A47" s="33"/>
      <c r="B47" s="33"/>
      <c r="C47" s="2"/>
      <c r="D47" s="2"/>
      <c r="E47" s="2"/>
      <c r="F47" s="33"/>
      <c r="G47" s="8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>
      <c r="A48" s="33"/>
      <c r="B48" s="33"/>
      <c r="C48" s="2"/>
      <c r="D48" s="2"/>
      <c r="E48" s="2"/>
      <c r="F48" s="33"/>
      <c r="G48" s="8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>
      <c r="A49" s="33"/>
      <c r="B49" s="33"/>
      <c r="C49" s="2"/>
      <c r="D49" s="2"/>
      <c r="E49" s="2"/>
      <c r="F49" s="33"/>
      <c r="G49" s="8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>
      <c r="A50" s="33"/>
      <c r="B50" s="33"/>
      <c r="C50" s="2"/>
      <c r="D50" s="2"/>
      <c r="E50" s="2"/>
      <c r="F50" s="33"/>
      <c r="G50" s="8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>
      <c r="A51" s="33"/>
      <c r="B51" s="33"/>
      <c r="C51" s="2"/>
      <c r="D51" s="2"/>
      <c r="E51" s="2"/>
      <c r="F51" s="33"/>
      <c r="G51" s="8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>
      <c r="A52" s="33"/>
      <c r="B52" s="33"/>
      <c r="C52" s="2"/>
      <c r="D52" s="2"/>
      <c r="E52" s="2"/>
      <c r="F52" s="33"/>
      <c r="G52" s="8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>
      <c r="A53" s="33"/>
      <c r="B53" s="33"/>
      <c r="C53" s="2"/>
      <c r="D53" s="2"/>
      <c r="E53" s="2"/>
      <c r="F53" s="33"/>
      <c r="G53" s="8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>
      <c r="A54" s="33"/>
      <c r="B54" s="33"/>
      <c r="C54" s="2"/>
      <c r="D54" s="2"/>
      <c r="E54" s="2"/>
      <c r="F54" s="33"/>
      <c r="G54" s="8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>
      <c r="A55" s="33"/>
      <c r="B55" s="33"/>
      <c r="C55" s="2"/>
      <c r="D55" s="2"/>
      <c r="E55" s="2"/>
      <c r="F55" s="33"/>
      <c r="G55" s="8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>
      <c r="A56" s="33"/>
      <c r="B56" s="33"/>
      <c r="C56" s="2"/>
      <c r="D56" s="2"/>
      <c r="E56" s="2"/>
      <c r="F56" s="33"/>
      <c r="G56" s="8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>
      <c r="A57" s="33"/>
      <c r="B57" s="33"/>
      <c r="C57" s="2"/>
      <c r="D57" s="2"/>
      <c r="E57" s="2"/>
      <c r="F57" s="33"/>
      <c r="G57" s="8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>
      <c r="A58" s="33"/>
      <c r="B58" s="33"/>
      <c r="C58" s="2"/>
      <c r="D58" s="2"/>
      <c r="E58" s="2"/>
      <c r="F58" s="33"/>
      <c r="G58" s="8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>
      <c r="A59" s="33"/>
      <c r="B59" s="33"/>
      <c r="C59" s="2"/>
      <c r="D59" s="2"/>
      <c r="E59" s="2"/>
      <c r="F59" s="33"/>
      <c r="G59" s="8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>
      <c r="A60" s="33"/>
      <c r="B60" s="33"/>
      <c r="C60" s="2"/>
      <c r="D60" s="2"/>
      <c r="E60" s="2"/>
      <c r="F60" s="33"/>
      <c r="G60" s="8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>
      <c r="A61" s="33"/>
      <c r="B61" s="33"/>
      <c r="C61" s="2"/>
      <c r="D61" s="2"/>
      <c r="E61" s="2"/>
      <c r="F61" s="33"/>
      <c r="G61" s="8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>
      <c r="A62" s="33"/>
      <c r="B62" s="33"/>
      <c r="C62" s="2"/>
      <c r="D62" s="2"/>
      <c r="E62" s="2"/>
      <c r="F62" s="33"/>
      <c r="G62" s="8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>
      <c r="A63" s="33"/>
      <c r="B63" s="33"/>
      <c r="C63" s="2"/>
      <c r="D63" s="2"/>
      <c r="E63" s="2"/>
      <c r="F63" s="33"/>
      <c r="G63" s="8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>
      <c r="A64" s="33"/>
      <c r="B64" s="33"/>
      <c r="C64" s="2"/>
      <c r="D64" s="2"/>
      <c r="E64" s="2"/>
      <c r="F64" s="33"/>
      <c r="G64" s="8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>
      <c r="A65" s="33"/>
      <c r="B65" s="33"/>
      <c r="C65" s="2"/>
      <c r="D65" s="2"/>
      <c r="E65" s="2"/>
      <c r="F65" s="33"/>
      <c r="G65" s="8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>
      <c r="A66" s="33"/>
      <c r="B66" s="33"/>
      <c r="C66" s="2"/>
      <c r="D66" s="2"/>
      <c r="E66" s="2"/>
      <c r="F66" s="33"/>
      <c r="G66" s="8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</sheetData>
  <pageMargins left="0.74803149606299213" right="0.74803149606299213" top="0.98425196850393704" bottom="0.98425196850393704" header="0.51181102362204722" footer="0.51181102362204722"/>
  <pageSetup paperSize="9" scale="53" orientation="landscape" r:id="rId1"/>
  <headerFooter scaleWithDoc="0" alignWithMargins="0">
    <oddHeader>&amp;C&amp;A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CP65"/>
  <sheetViews>
    <sheetView tabSelected="1" zoomScaleNormal="100" workbookViewId="0">
      <pane ySplit="8" topLeftCell="A9" activePane="bottomLeft" state="frozen"/>
      <selection activeCell="A9" sqref="A9"/>
      <selection pane="bottomLeft" activeCell="F28" sqref="F28"/>
    </sheetView>
  </sheetViews>
  <sheetFormatPr baseColWidth="10" defaultColWidth="9.140625" defaultRowHeight="12.75"/>
  <cols>
    <col min="1" max="1" width="8.140625" style="116" bestFit="1" customWidth="1"/>
    <col min="2" max="2" width="8.28515625" style="116" customWidth="1"/>
    <col min="3" max="3" width="18.140625" style="116" bestFit="1" customWidth="1"/>
    <col min="4" max="6" width="24.140625" style="137" customWidth="1"/>
    <col min="7" max="7" width="9.140625" style="137" customWidth="1"/>
    <col min="8" max="8" width="12" style="137" customWidth="1"/>
    <col min="9" max="9" width="10" style="137" customWidth="1"/>
    <col min="10" max="10" width="8.140625" style="137" bestFit="1" customWidth="1"/>
    <col min="11" max="11" width="9.85546875" style="137" bestFit="1" customWidth="1"/>
    <col min="12" max="12" width="5.28515625" style="137" customWidth="1"/>
    <col min="13" max="13" width="6" style="137" customWidth="1"/>
    <col min="14" max="14" width="5.42578125" style="137" customWidth="1"/>
    <col min="15" max="15" width="5.28515625" style="137" customWidth="1"/>
    <col min="16" max="58" width="6" style="137" customWidth="1"/>
    <col min="59" max="59" width="5.42578125" style="137" bestFit="1" customWidth="1"/>
    <col min="60" max="60" width="5.28515625" style="137" bestFit="1" customWidth="1"/>
    <col min="61" max="61" width="6" style="137" bestFit="1" customWidth="1"/>
    <col min="62" max="62" width="5.28515625" style="137" bestFit="1" customWidth="1"/>
    <col min="63" max="63" width="6.28515625" style="137" bestFit="1" customWidth="1"/>
    <col min="64" max="64" width="4.5703125" style="137" bestFit="1" customWidth="1"/>
    <col min="65" max="65" width="5.28515625" style="137" bestFit="1" customWidth="1"/>
    <col min="66" max="66" width="6.28515625" style="137" bestFit="1" customWidth="1"/>
    <col min="67" max="67" width="4.5703125" style="137" bestFit="1" customWidth="1"/>
    <col min="68" max="68" width="5.28515625" style="137" bestFit="1" customWidth="1"/>
    <col min="69" max="69" width="6.28515625" style="137" bestFit="1" customWidth="1"/>
    <col min="70" max="70" width="4.5703125" style="137" bestFit="1" customWidth="1"/>
    <col min="71" max="71" width="5.28515625" style="137" bestFit="1" customWidth="1"/>
    <col min="72" max="72" width="6.28515625" style="137" bestFit="1" customWidth="1"/>
    <col min="73" max="73" width="6.140625" style="137" bestFit="1" customWidth="1"/>
    <col min="74" max="74" width="5.28515625" style="137" bestFit="1" customWidth="1"/>
    <col min="75" max="75" width="6.28515625" style="137" bestFit="1" customWidth="1"/>
    <col min="76" max="76" width="6.140625" style="137" bestFit="1" customWidth="1"/>
    <col min="77" max="77" width="5.28515625" style="137" bestFit="1" customWidth="1"/>
    <col min="78" max="78" width="6.28515625" style="137" bestFit="1" customWidth="1"/>
    <col min="79" max="79" width="6.140625" style="137" bestFit="1" customWidth="1"/>
    <col min="80" max="80" width="5.28515625" style="137" bestFit="1" customWidth="1"/>
    <col min="81" max="81" width="6.28515625" style="137" bestFit="1" customWidth="1"/>
    <col min="82" max="82" width="6.140625" style="137" bestFit="1" customWidth="1"/>
    <col min="83" max="94" width="9.140625" style="137"/>
  </cols>
  <sheetData>
    <row r="1" spans="1:94" s="10" customFormat="1">
      <c r="A1" s="116"/>
      <c r="B1" s="116"/>
      <c r="C1" s="116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</row>
    <row r="2" spans="1:94" s="10" customFormat="1">
      <c r="A2" s="116"/>
      <c r="B2" s="116"/>
      <c r="C2" s="116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  <c r="BZ2" s="117"/>
      <c r="CA2" s="117"/>
      <c r="CB2" s="117"/>
      <c r="CC2" s="117"/>
      <c r="CD2" s="117"/>
      <c r="CE2" s="117"/>
      <c r="CF2" s="117"/>
      <c r="CG2" s="117"/>
      <c r="CH2" s="117"/>
      <c r="CI2" s="117"/>
      <c r="CJ2" s="117"/>
      <c r="CK2" s="117"/>
      <c r="CL2" s="117"/>
      <c r="CM2" s="117"/>
      <c r="CN2" s="117"/>
      <c r="CO2" s="117"/>
      <c r="CP2" s="117"/>
    </row>
    <row r="3" spans="1:94" s="10" customFormat="1">
      <c r="A3" s="116"/>
      <c r="B3" s="116"/>
      <c r="C3" s="116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  <c r="BW3" s="117"/>
      <c r="BX3" s="117"/>
      <c r="BY3" s="117"/>
      <c r="BZ3" s="117"/>
      <c r="CA3" s="117"/>
      <c r="CB3" s="117"/>
      <c r="CC3" s="117"/>
      <c r="CD3" s="117"/>
      <c r="CE3" s="117"/>
      <c r="CF3" s="117"/>
      <c r="CG3" s="117"/>
      <c r="CH3" s="117"/>
      <c r="CI3" s="117"/>
      <c r="CJ3" s="117"/>
      <c r="CK3" s="117"/>
      <c r="CL3" s="117"/>
      <c r="CM3" s="117"/>
      <c r="CN3" s="117"/>
      <c r="CO3" s="117"/>
      <c r="CP3" s="117"/>
    </row>
    <row r="4" spans="1:94" s="10" customFormat="1">
      <c r="A4" s="116"/>
      <c r="B4" s="116"/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</row>
    <row r="5" spans="1:94" s="10" customFormat="1">
      <c r="A5" s="116"/>
      <c r="B5" s="116"/>
      <c r="C5" s="118"/>
      <c r="D5" s="119"/>
      <c r="E5" s="119"/>
      <c r="F5" s="119"/>
      <c r="G5" s="120"/>
      <c r="H5" s="117"/>
      <c r="I5" s="117"/>
      <c r="J5" s="117"/>
      <c r="K5" s="116" t="s">
        <v>18</v>
      </c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7" t="s">
        <v>19</v>
      </c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 t="s">
        <v>86</v>
      </c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</row>
    <row r="6" spans="1:94" s="10" customFormat="1" ht="13.5" thickBot="1">
      <c r="A6" s="116"/>
      <c r="B6" s="116"/>
      <c r="C6" s="118"/>
      <c r="D6" s="119"/>
      <c r="E6" s="119"/>
      <c r="F6" s="119"/>
      <c r="G6" s="120"/>
      <c r="H6" s="117"/>
      <c r="I6" s="117"/>
      <c r="J6" s="117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2"/>
      <c r="X6" s="122"/>
      <c r="Y6" s="122"/>
      <c r="Z6" s="122"/>
      <c r="AA6" s="122"/>
      <c r="AB6" s="122"/>
      <c r="AC6" s="122"/>
      <c r="AD6" s="122"/>
      <c r="AE6" s="122"/>
      <c r="AF6" s="121"/>
      <c r="AG6" s="121"/>
      <c r="AH6" s="121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</row>
    <row r="7" spans="1:94" s="115" customFormat="1">
      <c r="A7" s="123" t="s">
        <v>85</v>
      </c>
      <c r="B7" s="123" t="s">
        <v>17</v>
      </c>
      <c r="C7" s="123" t="s">
        <v>87</v>
      </c>
      <c r="D7" s="123" t="s">
        <v>18</v>
      </c>
      <c r="E7" s="123" t="s">
        <v>19</v>
      </c>
      <c r="F7" s="124" t="s">
        <v>86</v>
      </c>
      <c r="G7" s="140" t="s">
        <v>21</v>
      </c>
      <c r="H7" s="125" t="s">
        <v>20</v>
      </c>
      <c r="I7" s="126" t="s">
        <v>25</v>
      </c>
      <c r="J7" s="126" t="s">
        <v>85</v>
      </c>
      <c r="K7" s="123" t="s">
        <v>0</v>
      </c>
      <c r="L7" s="123"/>
      <c r="M7" s="123"/>
      <c r="N7" s="123" t="s">
        <v>1</v>
      </c>
      <c r="O7" s="123"/>
      <c r="P7" s="123"/>
      <c r="Q7" s="123" t="s">
        <v>23</v>
      </c>
      <c r="R7" s="123"/>
      <c r="S7" s="123"/>
      <c r="T7" s="123" t="s">
        <v>24</v>
      </c>
      <c r="U7" s="123"/>
      <c r="V7" s="123"/>
      <c r="W7" s="123" t="s">
        <v>96</v>
      </c>
      <c r="X7" s="123"/>
      <c r="Y7" s="123"/>
      <c r="Z7" s="123" t="s">
        <v>97</v>
      </c>
      <c r="AA7" s="123"/>
      <c r="AB7" s="123"/>
      <c r="AC7" s="123" t="s">
        <v>98</v>
      </c>
      <c r="AD7" s="123"/>
      <c r="AE7" s="123"/>
      <c r="AF7" s="123" t="s">
        <v>99</v>
      </c>
      <c r="AG7" s="123"/>
      <c r="AH7" s="123"/>
      <c r="AI7" s="123" t="s">
        <v>88</v>
      </c>
      <c r="AJ7" s="123"/>
      <c r="AK7" s="123"/>
      <c r="AL7" s="123" t="s">
        <v>89</v>
      </c>
      <c r="AM7" s="123"/>
      <c r="AN7" s="123"/>
      <c r="AO7" s="123" t="s">
        <v>23</v>
      </c>
      <c r="AP7" s="123"/>
      <c r="AQ7" s="123"/>
      <c r="AR7" s="123" t="s">
        <v>24</v>
      </c>
      <c r="AS7" s="123"/>
      <c r="AT7" s="123"/>
      <c r="AU7" s="123" t="s">
        <v>96</v>
      </c>
      <c r="AV7" s="123"/>
      <c r="AW7" s="123"/>
      <c r="AX7" s="123" t="s">
        <v>97</v>
      </c>
      <c r="AY7" s="123"/>
      <c r="AZ7" s="123"/>
      <c r="BA7" s="123" t="s">
        <v>98</v>
      </c>
      <c r="BB7" s="123"/>
      <c r="BC7" s="123"/>
      <c r="BD7" s="123" t="s">
        <v>99</v>
      </c>
      <c r="BE7" s="123"/>
      <c r="BF7" s="123"/>
      <c r="BG7" s="123" t="s">
        <v>0</v>
      </c>
      <c r="BH7" s="123"/>
      <c r="BI7" s="123"/>
      <c r="BJ7" s="123" t="s">
        <v>89</v>
      </c>
      <c r="BK7" s="123"/>
      <c r="BL7" s="123"/>
      <c r="BM7" s="123" t="s">
        <v>23</v>
      </c>
      <c r="BN7" s="123"/>
      <c r="BO7" s="123"/>
      <c r="BP7" s="123" t="s">
        <v>24</v>
      </c>
      <c r="BQ7" s="123"/>
      <c r="BR7" s="123"/>
      <c r="BS7" s="123" t="s">
        <v>96</v>
      </c>
      <c r="BT7" s="123"/>
      <c r="BU7" s="123"/>
      <c r="BV7" s="123" t="s">
        <v>97</v>
      </c>
      <c r="BW7" s="123"/>
      <c r="BX7" s="123"/>
      <c r="BY7" s="123" t="s">
        <v>98</v>
      </c>
      <c r="BZ7" s="123"/>
      <c r="CA7" s="123"/>
      <c r="CB7" s="123" t="s">
        <v>99</v>
      </c>
      <c r="CC7" s="123"/>
      <c r="CD7" s="123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</row>
    <row r="8" spans="1:94" s="114" customFormat="1" ht="13.9" customHeight="1">
      <c r="A8" s="131">
        <v>1</v>
      </c>
      <c r="B8" s="132">
        <v>2</v>
      </c>
      <c r="C8" s="133"/>
      <c r="D8" s="94" t="s">
        <v>106</v>
      </c>
      <c r="E8" s="94" t="s">
        <v>105</v>
      </c>
      <c r="F8" s="94" t="s">
        <v>104</v>
      </c>
      <c r="G8" s="139">
        <f t="shared" ref="G8:G22" si="0">SUM(K8,N8,Q8,T8,AI8,AL8,AO8,AR8,BG8,BJ8,BM8,BP8,W8,Z8,AC8,AF8,AU8,AX8,BA8,BD8,BS8,BV8,BY8,CB8)</f>
        <v>107</v>
      </c>
      <c r="H8" s="139">
        <f t="shared" ref="H8:H22" si="1">SUM(L8,O8,R8,U8,AJ8,AM8,AP8,AS8,BH8,BK8,BN8,BQ8,X8,AA8,AD8,AG8,AV8,AY8,BB8,BE8,BT8,BW8,BZ8,CC8)</f>
        <v>37585</v>
      </c>
      <c r="I8" s="139">
        <f t="shared" ref="I8:I22" si="2">SUM(M8,P8,S8,V8,AK8,AN8,AQ8,AT8,BI8,BL8,BO8,BR8,Y8,AB8,AE8,AH8,AW8,AZ8,BC8,BF8,BU8,BX8,CA8,CD8)</f>
        <v>69</v>
      </c>
      <c r="J8" s="123">
        <v>1</v>
      </c>
      <c r="K8" s="134">
        <f>'M 1'!F10</f>
        <v>3</v>
      </c>
      <c r="L8" s="134">
        <f>'M 1'!G10</f>
        <v>2170</v>
      </c>
      <c r="M8" s="134">
        <f>'M 1'!H10</f>
        <v>4</v>
      </c>
      <c r="N8" s="134">
        <f>'M 2'!F10</f>
        <v>4</v>
      </c>
      <c r="O8" s="134">
        <f>'M 2'!G10</f>
        <v>1120</v>
      </c>
      <c r="P8" s="134">
        <f>'M 2'!H10</f>
        <v>2</v>
      </c>
      <c r="Q8" s="134">
        <f>'M 3'!F10</f>
        <v>3</v>
      </c>
      <c r="R8" s="134">
        <f>'M 3'!G10</f>
        <v>1623</v>
      </c>
      <c r="S8" s="134">
        <f>'M 3'!H10</f>
        <v>3</v>
      </c>
      <c r="T8" s="134">
        <f>'M 4'!F10</f>
        <v>1</v>
      </c>
      <c r="U8" s="134">
        <f>'M 4'!G10</f>
        <v>2740</v>
      </c>
      <c r="V8" s="134">
        <f>'M 4'!H10</f>
        <v>5</v>
      </c>
      <c r="W8" s="134">
        <f>'M 5'!F10</f>
        <v>7</v>
      </c>
      <c r="X8" s="134">
        <f>'M 5'!G10</f>
        <v>568</v>
      </c>
      <c r="Y8" s="134">
        <f>'M 5'!H10</f>
        <v>1</v>
      </c>
      <c r="Z8" s="134">
        <f>'M 6'!F10</f>
        <v>5</v>
      </c>
      <c r="AA8" s="134">
        <f>'M 6'!G10</f>
        <v>1650</v>
      </c>
      <c r="AB8" s="134">
        <f>'M 6'!H10</f>
        <v>3</v>
      </c>
      <c r="AC8" s="134">
        <f>'M 7'!F10</f>
        <v>3</v>
      </c>
      <c r="AD8" s="134">
        <f>'M 7'!G10</f>
        <v>2105</v>
      </c>
      <c r="AE8" s="134">
        <f>'M 7'!H10</f>
        <v>4</v>
      </c>
      <c r="AF8" s="134">
        <f>'M 8'!F10</f>
        <v>10</v>
      </c>
      <c r="AG8" s="134">
        <f>'M 8'!G10</f>
        <v>530</v>
      </c>
      <c r="AH8" s="134">
        <f>'M 8'!H10</f>
        <v>1</v>
      </c>
      <c r="AI8" s="134">
        <f>'M 1'!J10</f>
        <v>3</v>
      </c>
      <c r="AJ8" s="134">
        <f>'M 1'!K10</f>
        <v>3190</v>
      </c>
      <c r="AK8" s="134">
        <f>'M 1'!L10</f>
        <v>6</v>
      </c>
      <c r="AL8" s="134">
        <f>'M 2'!J10</f>
        <v>8</v>
      </c>
      <c r="AM8" s="134">
        <f>'M 2'!K10</f>
        <v>1060</v>
      </c>
      <c r="AN8" s="134">
        <f>'M 2'!L10</f>
        <v>2</v>
      </c>
      <c r="AO8" s="134">
        <f>'M 3'!J10</f>
        <v>7</v>
      </c>
      <c r="AP8" s="134">
        <f>'M 3'!K10</f>
        <v>1105</v>
      </c>
      <c r="AQ8" s="134">
        <f>'M 3'!L10</f>
        <v>2</v>
      </c>
      <c r="AR8" s="134">
        <f>'M 4'!J10</f>
        <v>5</v>
      </c>
      <c r="AS8" s="134">
        <f>'M 4'!K10</f>
        <v>1050</v>
      </c>
      <c r="AT8" s="134">
        <f>'M 4'!L10</f>
        <v>2</v>
      </c>
      <c r="AU8" s="134">
        <f>'M 5'!J10</f>
        <v>4</v>
      </c>
      <c r="AV8" s="134">
        <f>'M 5'!K10</f>
        <v>2667</v>
      </c>
      <c r="AW8" s="134">
        <f>'M 5'!L10</f>
        <v>5</v>
      </c>
      <c r="AX8" s="134">
        <f>'M 6'!J10</f>
        <v>8</v>
      </c>
      <c r="AY8" s="134">
        <f>'M 6'!K10</f>
        <v>505</v>
      </c>
      <c r="AZ8" s="134">
        <f>'M 6'!L10</f>
        <v>1</v>
      </c>
      <c r="BA8" s="134">
        <f>'M 7'!J10</f>
        <v>1</v>
      </c>
      <c r="BB8" s="134">
        <f>'M 7'!K10</f>
        <v>1854</v>
      </c>
      <c r="BC8" s="134">
        <f>'M 7'!L10</f>
        <v>3</v>
      </c>
      <c r="BD8" s="134">
        <f>'M 8'!J10</f>
        <v>3</v>
      </c>
      <c r="BE8" s="134">
        <f>'M 8'!K10</f>
        <v>1741</v>
      </c>
      <c r="BF8" s="134">
        <f>'M 8'!L10</f>
        <v>3</v>
      </c>
      <c r="BG8" s="134">
        <f>'M 1'!N10</f>
        <v>8</v>
      </c>
      <c r="BH8" s="134">
        <f>'M 1'!O10</f>
        <v>1600</v>
      </c>
      <c r="BI8" s="134">
        <f>'M 1'!P10</f>
        <v>3</v>
      </c>
      <c r="BJ8" s="134">
        <f>'M 2'!N10</f>
        <v>8</v>
      </c>
      <c r="BK8" s="134">
        <f>'M 2'!O10</f>
        <v>1040</v>
      </c>
      <c r="BL8" s="134">
        <f>'M 2'!P10</f>
        <v>2</v>
      </c>
      <c r="BM8" s="134">
        <f>'M 3'!N10</f>
        <v>2</v>
      </c>
      <c r="BN8" s="134">
        <f>'M 3'!O10</f>
        <v>1610</v>
      </c>
      <c r="BO8" s="134">
        <f>'M 3'!P10</f>
        <v>3</v>
      </c>
      <c r="BP8" s="134">
        <f>'M 4'!N10</f>
        <v>4</v>
      </c>
      <c r="BQ8" s="134">
        <f>'M 4'!O10</f>
        <v>1130</v>
      </c>
      <c r="BR8" s="134">
        <f>'M 4'!P10</f>
        <v>2</v>
      </c>
      <c r="BS8" s="134">
        <f>'M 5'!N10</f>
        <v>6</v>
      </c>
      <c r="BT8" s="134">
        <f>'M 5'!O10</f>
        <v>1020</v>
      </c>
      <c r="BU8" s="134">
        <f>'M 5'!P10</f>
        <v>2</v>
      </c>
      <c r="BV8" s="134">
        <f>'M 6'!N10</f>
        <v>1</v>
      </c>
      <c r="BW8" s="134">
        <f>'M 6'!O10</f>
        <v>2109</v>
      </c>
      <c r="BX8" s="134">
        <f>'M 6'!P10</f>
        <v>4</v>
      </c>
      <c r="BY8" s="134">
        <f>'M 7'!N10</f>
        <v>2</v>
      </c>
      <c r="BZ8" s="134">
        <f>'M 7'!O10</f>
        <v>2198</v>
      </c>
      <c r="CA8" s="134">
        <f>'M 7'!P10</f>
        <v>4</v>
      </c>
      <c r="CB8" s="134">
        <f>'M 8'!N10</f>
        <v>1</v>
      </c>
      <c r="CC8" s="134">
        <f>'M 8'!O10</f>
        <v>1200</v>
      </c>
      <c r="CD8" s="134">
        <f>'M 8'!P10</f>
        <v>2</v>
      </c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</row>
    <row r="9" spans="1:94" s="111" customFormat="1" ht="18" customHeight="1">
      <c r="A9" s="131">
        <v>2</v>
      </c>
      <c r="B9" s="131">
        <v>13</v>
      </c>
      <c r="C9" s="133"/>
      <c r="D9" s="94" t="s">
        <v>141</v>
      </c>
      <c r="E9" s="94" t="s">
        <v>142</v>
      </c>
      <c r="F9" s="94" t="s">
        <v>140</v>
      </c>
      <c r="G9" s="134">
        <f t="shared" si="0"/>
        <v>140</v>
      </c>
      <c r="H9" s="134">
        <f t="shared" si="1"/>
        <v>36727</v>
      </c>
      <c r="I9" s="134">
        <f t="shared" si="2"/>
        <v>65</v>
      </c>
      <c r="J9" s="123">
        <v>2</v>
      </c>
      <c r="K9" s="134">
        <f>'M 1'!F21</f>
        <v>2</v>
      </c>
      <c r="L9" s="134">
        <f>'M 1'!G21</f>
        <v>2340</v>
      </c>
      <c r="M9" s="134">
        <f>'M 1'!H21</f>
        <v>4</v>
      </c>
      <c r="N9" s="134">
        <f>'M 2'!F21</f>
        <v>2</v>
      </c>
      <c r="O9" s="134">
        <f>'M 2'!G21</f>
        <v>3450</v>
      </c>
      <c r="P9" s="134">
        <f>'M 2'!H21</f>
        <v>6</v>
      </c>
      <c r="Q9" s="134">
        <f>'M 3'!F21</f>
        <v>18</v>
      </c>
      <c r="R9" s="134">
        <f>'M 3'!G21</f>
        <v>0</v>
      </c>
      <c r="S9" s="134">
        <f>'M 3'!H21</f>
        <v>0</v>
      </c>
      <c r="T9" s="134">
        <f>'M 4'!F21</f>
        <v>6</v>
      </c>
      <c r="U9" s="134">
        <f>'M 4'!G21</f>
        <v>1080</v>
      </c>
      <c r="V9" s="134">
        <f>'M 4'!H21</f>
        <v>2</v>
      </c>
      <c r="W9" s="134">
        <f>'M 5'!F21</f>
        <v>2</v>
      </c>
      <c r="X9" s="134">
        <f>'M 5'!G21</f>
        <v>1560</v>
      </c>
      <c r="Y9" s="134">
        <f>'M 5'!H21</f>
        <v>3</v>
      </c>
      <c r="Z9" s="134">
        <f>'M 6'!F21</f>
        <v>1</v>
      </c>
      <c r="AA9" s="134">
        <f>'M 6'!G21</f>
        <v>5540</v>
      </c>
      <c r="AB9" s="134">
        <f>'M 6'!H21</f>
        <v>10</v>
      </c>
      <c r="AC9" s="134">
        <f>'M 7'!F21</f>
        <v>6</v>
      </c>
      <c r="AD9" s="134">
        <f>'M 7'!G21</f>
        <v>1090</v>
      </c>
      <c r="AE9" s="134">
        <f>'M 7'!H21</f>
        <v>2</v>
      </c>
      <c r="AF9" s="134">
        <f>'M 8'!F21</f>
        <v>1</v>
      </c>
      <c r="AG9" s="134">
        <f>'M 8'!G21</f>
        <v>2770</v>
      </c>
      <c r="AH9" s="134">
        <f>'M 8'!H21</f>
        <v>5</v>
      </c>
      <c r="AI9" s="134">
        <f>'M 1'!J21</f>
        <v>6</v>
      </c>
      <c r="AJ9" s="134">
        <f>'M 1'!K21</f>
        <v>2342</v>
      </c>
      <c r="AK9" s="134">
        <f>'M 1'!L21</f>
        <v>4</v>
      </c>
      <c r="AL9" s="134">
        <f>'M 2'!J21</f>
        <v>3</v>
      </c>
      <c r="AM9" s="134">
        <f>'M 2'!K21</f>
        <v>1609</v>
      </c>
      <c r="AN9" s="134">
        <f>'M 2'!L21</f>
        <v>3</v>
      </c>
      <c r="AO9" s="134">
        <f>'M 3'!J21</f>
        <v>3</v>
      </c>
      <c r="AP9" s="134">
        <f>'M 3'!K21</f>
        <v>1580</v>
      </c>
      <c r="AQ9" s="134">
        <f>'M 3'!L21</f>
        <v>3</v>
      </c>
      <c r="AR9" s="134">
        <f>'M 4'!J21</f>
        <v>2</v>
      </c>
      <c r="AS9" s="134">
        <f>'M 4'!K21</f>
        <v>1190</v>
      </c>
      <c r="AT9" s="134">
        <f>'M 4'!L21</f>
        <v>2</v>
      </c>
      <c r="AU9" s="134">
        <f>'M 5'!J21</f>
        <v>1</v>
      </c>
      <c r="AV9" s="134">
        <f>'M 5'!K21</f>
        <v>3681</v>
      </c>
      <c r="AW9" s="134">
        <f>'M 5'!L21</f>
        <v>6</v>
      </c>
      <c r="AX9" s="134">
        <f>'M 6'!J21</f>
        <v>14</v>
      </c>
      <c r="AY9" s="134">
        <f>'M 6'!K21</f>
        <v>0</v>
      </c>
      <c r="AZ9" s="134">
        <f>'M 6'!L21</f>
        <v>0</v>
      </c>
      <c r="BA9" s="134">
        <f>'M 7'!J21</f>
        <v>5</v>
      </c>
      <c r="BB9" s="134">
        <f>'M 7'!K21</f>
        <v>605</v>
      </c>
      <c r="BC9" s="134">
        <f>'M 7'!L21</f>
        <v>1</v>
      </c>
      <c r="BD9" s="134">
        <f>'M 8'!J21</f>
        <v>4</v>
      </c>
      <c r="BE9" s="134">
        <f>'M 8'!K21</f>
        <v>1180</v>
      </c>
      <c r="BF9" s="134">
        <f>'M 8'!L21</f>
        <v>2</v>
      </c>
      <c r="BG9" s="134">
        <f>'M 1'!N21</f>
        <v>9</v>
      </c>
      <c r="BH9" s="134">
        <f>'M 1'!O21</f>
        <v>1090</v>
      </c>
      <c r="BI9" s="134">
        <f>'M 1'!P21</f>
        <v>2</v>
      </c>
      <c r="BJ9" s="134">
        <f>'M 2'!N21</f>
        <v>5</v>
      </c>
      <c r="BK9" s="134">
        <f>'M 2'!O21</f>
        <v>1150</v>
      </c>
      <c r="BL9" s="134">
        <f>'M 2'!P21</f>
        <v>2</v>
      </c>
      <c r="BM9" s="134">
        <f>'M 3'!N21</f>
        <v>8</v>
      </c>
      <c r="BN9" s="134">
        <f>'M 3'!O21</f>
        <v>520</v>
      </c>
      <c r="BO9" s="134">
        <f>'M 3'!P21</f>
        <v>1</v>
      </c>
      <c r="BP9" s="134">
        <f>'M 4'!N21</f>
        <v>7</v>
      </c>
      <c r="BQ9" s="134">
        <f>'M 4'!O21</f>
        <v>510</v>
      </c>
      <c r="BR9" s="134">
        <f>'M 4'!P21</f>
        <v>1</v>
      </c>
      <c r="BS9" s="134">
        <f>'M 5'!N21</f>
        <v>16</v>
      </c>
      <c r="BT9" s="134">
        <f>'M 5'!O21</f>
        <v>0</v>
      </c>
      <c r="BU9" s="134">
        <f>'M 5'!P21</f>
        <v>0</v>
      </c>
      <c r="BV9" s="134">
        <f>'M 6'!N21</f>
        <v>6</v>
      </c>
      <c r="BW9" s="134">
        <f>'M 6'!O21</f>
        <v>570</v>
      </c>
      <c r="BX9" s="134">
        <f>'M 6'!P21</f>
        <v>1</v>
      </c>
      <c r="BY9" s="134">
        <f>'M 7'!N21</f>
        <v>1</v>
      </c>
      <c r="BZ9" s="134">
        <f>'M 7'!O21</f>
        <v>2870</v>
      </c>
      <c r="CA9" s="134">
        <f>'M 7'!P21</f>
        <v>5</v>
      </c>
      <c r="CB9" s="134">
        <f>'M 8'!N21</f>
        <v>12</v>
      </c>
      <c r="CC9" s="134">
        <f>'M 8'!O21</f>
        <v>0</v>
      </c>
      <c r="CD9" s="134">
        <f>'M 8'!P21</f>
        <v>0</v>
      </c>
      <c r="CE9" s="134"/>
      <c r="CF9" s="134"/>
      <c r="CG9" s="134"/>
      <c r="CH9" s="134"/>
      <c r="CI9" s="134"/>
      <c r="CJ9" s="134"/>
      <c r="CK9" s="134"/>
      <c r="CL9" s="134"/>
      <c r="CM9" s="134"/>
      <c r="CN9" s="134"/>
      <c r="CO9" s="134"/>
      <c r="CP9" s="134"/>
    </row>
    <row r="10" spans="1:94" s="111" customFormat="1" ht="18" customHeight="1">
      <c r="A10" s="131">
        <v>3</v>
      </c>
      <c r="B10" s="132">
        <v>3</v>
      </c>
      <c r="C10" s="135"/>
      <c r="D10" s="94" t="s">
        <v>107</v>
      </c>
      <c r="E10" s="94" t="s">
        <v>109</v>
      </c>
      <c r="F10" s="94" t="s">
        <v>150</v>
      </c>
      <c r="G10" s="134">
        <f t="shared" si="0"/>
        <v>154</v>
      </c>
      <c r="H10" s="134">
        <f t="shared" si="1"/>
        <v>35202</v>
      </c>
      <c r="I10" s="134">
        <f t="shared" si="2"/>
        <v>64</v>
      </c>
      <c r="J10" s="123">
        <v>3</v>
      </c>
      <c r="K10" s="134">
        <f>'M 1'!F11</f>
        <v>4</v>
      </c>
      <c r="L10" s="134">
        <f>'M 1'!G11</f>
        <v>1872</v>
      </c>
      <c r="M10" s="134">
        <f>'M 1'!H11</f>
        <v>4</v>
      </c>
      <c r="N10" s="134">
        <f>'M 2'!F11</f>
        <v>1</v>
      </c>
      <c r="O10" s="134">
        <f>'M 2'!G11</f>
        <v>3860</v>
      </c>
      <c r="P10" s="134">
        <f>'M 2'!H11</f>
        <v>7</v>
      </c>
      <c r="Q10" s="134">
        <f>'M 3'!F11</f>
        <v>1</v>
      </c>
      <c r="R10" s="134">
        <f>'M 3'!G11</f>
        <v>4460</v>
      </c>
      <c r="S10" s="134">
        <f>'M 3'!H11</f>
        <v>8</v>
      </c>
      <c r="T10" s="134">
        <f>'M 4'!F11</f>
        <v>2</v>
      </c>
      <c r="U10" s="134">
        <f>'M 4'!G11</f>
        <v>2230</v>
      </c>
      <c r="V10" s="134">
        <f>'M 4'!H11</f>
        <v>4</v>
      </c>
      <c r="W10" s="134">
        <f>'M 5'!F11</f>
        <v>15</v>
      </c>
      <c r="X10" s="134">
        <f>'M 5'!G11</f>
        <v>0</v>
      </c>
      <c r="Y10" s="134">
        <f>'M 5'!H11</f>
        <v>0</v>
      </c>
      <c r="Z10" s="134">
        <f>'M 6'!F11</f>
        <v>3</v>
      </c>
      <c r="AA10" s="134">
        <f>'M 6'!G11</f>
        <v>1770</v>
      </c>
      <c r="AB10" s="134">
        <f>'M 6'!H11</f>
        <v>3</v>
      </c>
      <c r="AC10" s="134">
        <f>'M 7'!F11</f>
        <v>19</v>
      </c>
      <c r="AD10" s="134">
        <f>'M 7'!G11</f>
        <v>0</v>
      </c>
      <c r="AE10" s="134">
        <f>'M 7'!H11</f>
        <v>0</v>
      </c>
      <c r="AF10" s="134">
        <f>'M 8'!F11</f>
        <v>3</v>
      </c>
      <c r="AG10" s="134">
        <f>'M 8'!G11</f>
        <v>2150</v>
      </c>
      <c r="AH10" s="134">
        <f>'M 8'!H11</f>
        <v>4</v>
      </c>
      <c r="AI10" s="134">
        <f>'M 1'!J11</f>
        <v>2</v>
      </c>
      <c r="AJ10" s="134">
        <f>'M 1'!K11</f>
        <v>3403</v>
      </c>
      <c r="AK10" s="134">
        <f>'M 1'!L11</f>
        <v>6</v>
      </c>
      <c r="AL10" s="134">
        <f>'M 2'!J11</f>
        <v>4</v>
      </c>
      <c r="AM10" s="134">
        <f>'M 2'!K11</f>
        <v>1575</v>
      </c>
      <c r="AN10" s="134">
        <f>'M 2'!L11</f>
        <v>3</v>
      </c>
      <c r="AO10" s="134">
        <f>'M 3'!J11</f>
        <v>5</v>
      </c>
      <c r="AP10" s="134">
        <f>'M 3'!K11</f>
        <v>1532</v>
      </c>
      <c r="AQ10" s="134">
        <f>'M 3'!L11</f>
        <v>3</v>
      </c>
      <c r="AR10" s="134">
        <f>'M 4'!J11</f>
        <v>3</v>
      </c>
      <c r="AS10" s="134">
        <f>'M 4'!K11</f>
        <v>1116</v>
      </c>
      <c r="AT10" s="134">
        <f>'M 4'!L11</f>
        <v>2</v>
      </c>
      <c r="AU10" s="134">
        <f>'M 5'!J11</f>
        <v>3</v>
      </c>
      <c r="AV10" s="134">
        <f>'M 5'!K11</f>
        <v>2775</v>
      </c>
      <c r="AW10" s="134">
        <f>'M 5'!L11</f>
        <v>5</v>
      </c>
      <c r="AX10" s="134">
        <f>'M 6'!J11</f>
        <v>6</v>
      </c>
      <c r="AY10" s="134">
        <f>'M 6'!K11</f>
        <v>534</v>
      </c>
      <c r="AZ10" s="134">
        <f>'M 6'!L11</f>
        <v>1</v>
      </c>
      <c r="BA10" s="134">
        <f>'M 7'!J11</f>
        <v>3</v>
      </c>
      <c r="BB10" s="134">
        <f>'M 7'!K11</f>
        <v>1080</v>
      </c>
      <c r="BC10" s="134">
        <f>'M 7'!L11</f>
        <v>2</v>
      </c>
      <c r="BD10" s="134">
        <f>'M 8'!J11</f>
        <v>7</v>
      </c>
      <c r="BE10" s="134">
        <f>'M 8'!K11</f>
        <v>1125</v>
      </c>
      <c r="BF10" s="134">
        <f>'M 8'!L11</f>
        <v>2</v>
      </c>
      <c r="BG10" s="134">
        <f>'M 1'!N11</f>
        <v>6</v>
      </c>
      <c r="BH10" s="134">
        <f>'M 1'!O11</f>
        <v>1650</v>
      </c>
      <c r="BI10" s="134">
        <f>'M 1'!P11</f>
        <v>3</v>
      </c>
      <c r="BJ10" s="134">
        <f>'M 2'!N11</f>
        <v>3</v>
      </c>
      <c r="BK10" s="134">
        <f>'M 2'!O11</f>
        <v>1740</v>
      </c>
      <c r="BL10" s="134">
        <f>'M 2'!P11</f>
        <v>3</v>
      </c>
      <c r="BM10" s="134">
        <f>'M 3'!N11</f>
        <v>4</v>
      </c>
      <c r="BN10" s="134">
        <f>'M 3'!O11</f>
        <v>1200</v>
      </c>
      <c r="BO10" s="134">
        <f>'M 3'!P11</f>
        <v>2</v>
      </c>
      <c r="BP10" s="134">
        <f>'M 4'!N11</f>
        <v>13</v>
      </c>
      <c r="BQ10" s="134">
        <f>'M 4'!O11</f>
        <v>0</v>
      </c>
      <c r="BR10" s="134">
        <f>'M 4'!P11</f>
        <v>0</v>
      </c>
      <c r="BS10" s="134">
        <f>'M 5'!N11</f>
        <v>16</v>
      </c>
      <c r="BT10" s="134">
        <f>'M 5'!O11</f>
        <v>0</v>
      </c>
      <c r="BU10" s="134">
        <f>'M 5'!P11</f>
        <v>0</v>
      </c>
      <c r="BV10" s="134">
        <f>'M 6'!N11</f>
        <v>14</v>
      </c>
      <c r="BW10" s="134">
        <f>'M 6'!O11</f>
        <v>0</v>
      </c>
      <c r="BX10" s="134">
        <f>'M 6'!P11</f>
        <v>0</v>
      </c>
      <c r="BY10" s="134">
        <f>'M 7'!N11</f>
        <v>5</v>
      </c>
      <c r="BZ10" s="134">
        <f>'M 7'!O11</f>
        <v>1130</v>
      </c>
      <c r="CA10" s="134">
        <f>'M 7'!P11</f>
        <v>2</v>
      </c>
      <c r="CB10" s="134">
        <f>'M 8'!N11</f>
        <v>12</v>
      </c>
      <c r="CC10" s="134">
        <f>'M 8'!O11</f>
        <v>0</v>
      </c>
      <c r="CD10" s="134">
        <f>'M 8'!P11</f>
        <v>0</v>
      </c>
      <c r="CE10" s="134"/>
      <c r="CF10" s="134"/>
      <c r="CG10" s="134"/>
      <c r="CH10" s="134"/>
      <c r="CI10" s="134"/>
      <c r="CJ10" s="134"/>
      <c r="CK10" s="134"/>
      <c r="CL10" s="134"/>
      <c r="CM10" s="134"/>
      <c r="CN10" s="134"/>
      <c r="CO10" s="134"/>
      <c r="CP10" s="134"/>
    </row>
    <row r="11" spans="1:94" s="111" customFormat="1" ht="18" customHeight="1">
      <c r="A11" s="131">
        <v>4</v>
      </c>
      <c r="B11" s="132">
        <v>11</v>
      </c>
      <c r="C11" s="133"/>
      <c r="D11" s="94" t="s">
        <v>135</v>
      </c>
      <c r="E11" s="94" t="s">
        <v>134</v>
      </c>
      <c r="F11" s="94" t="s">
        <v>136</v>
      </c>
      <c r="G11" s="134">
        <f t="shared" si="0"/>
        <v>165</v>
      </c>
      <c r="H11" s="134">
        <f t="shared" si="1"/>
        <v>27225</v>
      </c>
      <c r="I11" s="134">
        <f t="shared" si="2"/>
        <v>49</v>
      </c>
      <c r="J11" s="123">
        <v>4</v>
      </c>
      <c r="K11" s="134">
        <f>'M 1'!F19</f>
        <v>16</v>
      </c>
      <c r="L11" s="134">
        <f>'M 1'!G19</f>
        <v>0</v>
      </c>
      <c r="M11" s="134">
        <f>'M 1'!H19</f>
        <v>0</v>
      </c>
      <c r="N11" s="134">
        <f>'M 2'!F19</f>
        <v>5</v>
      </c>
      <c r="O11" s="134">
        <f>'M 2'!G19</f>
        <v>600</v>
      </c>
      <c r="P11" s="134">
        <f>'M 2'!H19</f>
        <v>1</v>
      </c>
      <c r="Q11" s="134">
        <f>'M 3'!F19</f>
        <v>4</v>
      </c>
      <c r="R11" s="134">
        <f>'M 3'!G19</f>
        <v>1180</v>
      </c>
      <c r="S11" s="134">
        <f>'M 3'!H19</f>
        <v>2</v>
      </c>
      <c r="T11" s="134">
        <f>'M 4'!F19</f>
        <v>7</v>
      </c>
      <c r="U11" s="134">
        <f>'M 4'!G19</f>
        <v>1030</v>
      </c>
      <c r="V11" s="134">
        <f>'M 4'!H19</f>
        <v>2</v>
      </c>
      <c r="W11" s="134">
        <f>'M 5'!F19</f>
        <v>6</v>
      </c>
      <c r="X11" s="134">
        <f>'M 5'!G19</f>
        <v>570</v>
      </c>
      <c r="Y11" s="134">
        <f>'M 5'!H19</f>
        <v>1</v>
      </c>
      <c r="Z11" s="134">
        <f>'M 6'!F19</f>
        <v>6</v>
      </c>
      <c r="AA11" s="134">
        <f>'M 6'!G19</f>
        <v>1210</v>
      </c>
      <c r="AB11" s="134">
        <f>'M 6'!H19</f>
        <v>2</v>
      </c>
      <c r="AC11" s="134">
        <f>'M 7'!F19</f>
        <v>12</v>
      </c>
      <c r="AD11" s="134">
        <f>'M 7'!G19</f>
        <v>510</v>
      </c>
      <c r="AE11" s="134">
        <f>'M 7'!H19</f>
        <v>1</v>
      </c>
      <c r="AF11" s="134">
        <f>'M 8'!F19</f>
        <v>6</v>
      </c>
      <c r="AG11" s="134">
        <f>'M 8'!G19</f>
        <v>640</v>
      </c>
      <c r="AH11" s="134">
        <f>'M 8'!H19</f>
        <v>1</v>
      </c>
      <c r="AI11" s="134">
        <f>'M 1'!J19</f>
        <v>1</v>
      </c>
      <c r="AJ11" s="134">
        <f>'M 1'!K19</f>
        <v>4240</v>
      </c>
      <c r="AK11" s="134">
        <f>'M 1'!L19</f>
        <v>8</v>
      </c>
      <c r="AL11" s="134">
        <f>'M 2'!J19</f>
        <v>5</v>
      </c>
      <c r="AM11" s="134">
        <f>'M 2'!K19</f>
        <v>1130</v>
      </c>
      <c r="AN11" s="134">
        <f>'M 2'!L19</f>
        <v>2</v>
      </c>
      <c r="AO11" s="134">
        <f>'M 3'!J19</f>
        <v>17</v>
      </c>
      <c r="AP11" s="134">
        <f>'M 3'!K19</f>
        <v>0</v>
      </c>
      <c r="AQ11" s="134">
        <f>'M 3'!L19</f>
        <v>0</v>
      </c>
      <c r="AR11" s="134">
        <f>'M 4'!J19</f>
        <v>14</v>
      </c>
      <c r="AS11" s="134">
        <f>'M 4'!K19</f>
        <v>0</v>
      </c>
      <c r="AT11" s="134">
        <f>'M 4'!L19</f>
        <v>0</v>
      </c>
      <c r="AU11" s="134">
        <f>'M 5'!J19</f>
        <v>6</v>
      </c>
      <c r="AV11" s="134">
        <f>'M 5'!K19</f>
        <v>2240</v>
      </c>
      <c r="AW11" s="134">
        <f>'M 5'!L19</f>
        <v>4</v>
      </c>
      <c r="AX11" s="134">
        <f>'M 6'!J19</f>
        <v>2</v>
      </c>
      <c r="AY11" s="134">
        <f>'M 6'!K19</f>
        <v>1245</v>
      </c>
      <c r="AZ11" s="134">
        <f>'M 6'!L19</f>
        <v>2</v>
      </c>
      <c r="BA11" s="134">
        <f>'M 7'!J19</f>
        <v>14</v>
      </c>
      <c r="BB11" s="134">
        <f>'M 7'!K19</f>
        <v>0</v>
      </c>
      <c r="BC11" s="134">
        <f>'M 7'!L19</f>
        <v>0</v>
      </c>
      <c r="BD11" s="134">
        <f>'M 8'!J19</f>
        <v>2</v>
      </c>
      <c r="BE11" s="134">
        <f>'M 8'!K19</f>
        <v>2815</v>
      </c>
      <c r="BF11" s="134">
        <f>'M 8'!L19</f>
        <v>5</v>
      </c>
      <c r="BG11" s="134">
        <f>'M 1'!N19</f>
        <v>12</v>
      </c>
      <c r="BH11" s="134">
        <f>'M 1'!O19</f>
        <v>530</v>
      </c>
      <c r="BI11" s="134">
        <f>'M 1'!P19</f>
        <v>1</v>
      </c>
      <c r="BJ11" s="134">
        <f>'M 2'!N19</f>
        <v>9</v>
      </c>
      <c r="BK11" s="134">
        <f>'M 2'!O19</f>
        <v>1030</v>
      </c>
      <c r="BL11" s="134">
        <f>'M 2'!P19</f>
        <v>2</v>
      </c>
      <c r="BM11" s="134">
        <f>'M 3'!N19</f>
        <v>5</v>
      </c>
      <c r="BN11" s="134">
        <f>'M 3'!O19</f>
        <v>1090</v>
      </c>
      <c r="BO11" s="134">
        <f>'M 3'!P19</f>
        <v>2</v>
      </c>
      <c r="BP11" s="134">
        <f>'M 4'!N19</f>
        <v>2</v>
      </c>
      <c r="BQ11" s="134">
        <f>'M 4'!O19</f>
        <v>2195</v>
      </c>
      <c r="BR11" s="134">
        <f>'M 4'!P19</f>
        <v>4</v>
      </c>
      <c r="BS11" s="134">
        <f>'M 5'!N19</f>
        <v>2</v>
      </c>
      <c r="BT11" s="134">
        <f>'M 5'!O19</f>
        <v>1700</v>
      </c>
      <c r="BU11" s="134">
        <f>'M 5'!P19</f>
        <v>3</v>
      </c>
      <c r="BV11" s="134">
        <f>'M 6'!N19</f>
        <v>3</v>
      </c>
      <c r="BW11" s="134">
        <f>'M 6'!O19</f>
        <v>990</v>
      </c>
      <c r="BX11" s="134">
        <f>'M 6'!P19</f>
        <v>2</v>
      </c>
      <c r="BY11" s="134">
        <f>'M 7'!N19</f>
        <v>3</v>
      </c>
      <c r="BZ11" s="134">
        <f>'M 7'!O19</f>
        <v>1750</v>
      </c>
      <c r="CA11" s="134">
        <f>'M 7'!P19</f>
        <v>3</v>
      </c>
      <c r="CB11" s="134">
        <f>'M 8'!N19</f>
        <v>6</v>
      </c>
      <c r="CC11" s="134">
        <f>'M 8'!O19</f>
        <v>530</v>
      </c>
      <c r="CD11" s="134">
        <f>'M 8'!P19</f>
        <v>1</v>
      </c>
      <c r="CE11" s="134"/>
      <c r="CF11" s="134"/>
      <c r="CG11" s="134"/>
      <c r="CH11" s="134"/>
      <c r="CI11" s="134"/>
      <c r="CJ11" s="134"/>
      <c r="CK11" s="134"/>
      <c r="CL11" s="134"/>
      <c r="CM11" s="134"/>
      <c r="CN11" s="134"/>
      <c r="CO11" s="134"/>
      <c r="CP11" s="134"/>
    </row>
    <row r="12" spans="1:94" s="111" customFormat="1" ht="18" customHeight="1">
      <c r="A12" s="131">
        <v>5</v>
      </c>
      <c r="B12" s="132">
        <v>7</v>
      </c>
      <c r="C12" s="133"/>
      <c r="D12" s="94" t="s">
        <v>122</v>
      </c>
      <c r="E12" s="94" t="s">
        <v>123</v>
      </c>
      <c r="F12" s="94" t="s">
        <v>121</v>
      </c>
      <c r="G12" s="134">
        <f t="shared" si="0"/>
        <v>169</v>
      </c>
      <c r="H12" s="134">
        <f t="shared" si="1"/>
        <v>28494</v>
      </c>
      <c r="I12" s="134">
        <f t="shared" si="2"/>
        <v>51</v>
      </c>
      <c r="J12" s="123">
        <v>5</v>
      </c>
      <c r="K12" s="134">
        <f>'M 1'!F15</f>
        <v>1</v>
      </c>
      <c r="L12" s="134">
        <f>'M 1'!G15</f>
        <v>4530</v>
      </c>
      <c r="M12" s="134">
        <f>'M 1'!H15</f>
        <v>8</v>
      </c>
      <c r="N12" s="134">
        <f>'M 2'!F15</f>
        <v>8</v>
      </c>
      <c r="O12" s="134">
        <f>'M 2'!G15</f>
        <v>510</v>
      </c>
      <c r="P12" s="134">
        <f>'M 2'!H15</f>
        <v>1</v>
      </c>
      <c r="Q12" s="134">
        <f>'M 3'!F15</f>
        <v>6</v>
      </c>
      <c r="R12" s="134">
        <f>'M 3'!G15</f>
        <v>1100</v>
      </c>
      <c r="S12" s="134">
        <f>'M 3'!H15</f>
        <v>2</v>
      </c>
      <c r="T12" s="134">
        <f>'M 4'!F15</f>
        <v>3</v>
      </c>
      <c r="U12" s="134">
        <f>'M 4'!G15</f>
        <v>1660</v>
      </c>
      <c r="V12" s="134">
        <f>'M 4'!H15</f>
        <v>3</v>
      </c>
      <c r="W12" s="134">
        <f>'M 5'!F15</f>
        <v>1</v>
      </c>
      <c r="X12" s="134">
        <f>'M 5'!G15</f>
        <v>1580</v>
      </c>
      <c r="Y12" s="134">
        <f>'M 5'!H15</f>
        <v>3</v>
      </c>
      <c r="Z12" s="134">
        <f>'M 6'!F15</f>
        <v>4</v>
      </c>
      <c r="AA12" s="134">
        <f>'M 6'!G15</f>
        <v>1660</v>
      </c>
      <c r="AB12" s="134">
        <f>'M 6'!H15</f>
        <v>3</v>
      </c>
      <c r="AC12" s="134">
        <f>'M 7'!F15</f>
        <v>4</v>
      </c>
      <c r="AD12" s="134">
        <f>'M 7'!G15</f>
        <v>1210</v>
      </c>
      <c r="AE12" s="134">
        <f>'M 7'!H15</f>
        <v>2</v>
      </c>
      <c r="AF12" s="134">
        <f>'M 8'!F15</f>
        <v>5</v>
      </c>
      <c r="AG12" s="134">
        <f>'M 8'!G15</f>
        <v>1050</v>
      </c>
      <c r="AH12" s="134">
        <f>'M 8'!H15</f>
        <v>2</v>
      </c>
      <c r="AI12" s="134">
        <f>'M 1'!J15</f>
        <v>12</v>
      </c>
      <c r="AJ12" s="134">
        <f>'M 1'!K15</f>
        <v>533</v>
      </c>
      <c r="AK12" s="134">
        <f>'M 1'!L15</f>
        <v>1</v>
      </c>
      <c r="AL12" s="134">
        <f>'M 2'!J15</f>
        <v>10</v>
      </c>
      <c r="AM12" s="134">
        <f>'M 2'!K15</f>
        <v>670</v>
      </c>
      <c r="AN12" s="134">
        <f>'M 2'!L15</f>
        <v>1</v>
      </c>
      <c r="AO12" s="134">
        <f>'M 3'!J15</f>
        <v>6</v>
      </c>
      <c r="AP12" s="134">
        <f>'M 3'!K15</f>
        <v>1225</v>
      </c>
      <c r="AQ12" s="134">
        <f>'M 3'!L15</f>
        <v>2</v>
      </c>
      <c r="AR12" s="134">
        <f>'M 4'!J15</f>
        <v>14</v>
      </c>
      <c r="AS12" s="134">
        <f>'M 4'!K15</f>
        <v>0</v>
      </c>
      <c r="AT12" s="134">
        <f>'M 4'!L15</f>
        <v>0</v>
      </c>
      <c r="AU12" s="134">
        <f>'M 5'!J15</f>
        <v>12</v>
      </c>
      <c r="AV12" s="134">
        <f>'M 5'!K15</f>
        <v>570</v>
      </c>
      <c r="AW12" s="134">
        <f>'M 5'!L15</f>
        <v>1</v>
      </c>
      <c r="AX12" s="134">
        <f>'M 6'!J15</f>
        <v>14</v>
      </c>
      <c r="AY12" s="134">
        <f>'M 6'!K15</f>
        <v>0</v>
      </c>
      <c r="AZ12" s="134">
        <f>'M 6'!L15</f>
        <v>0</v>
      </c>
      <c r="BA12" s="134">
        <f>'M 7'!J15</f>
        <v>14</v>
      </c>
      <c r="BB12" s="134">
        <f>'M 7'!K15</f>
        <v>0</v>
      </c>
      <c r="BC12" s="134">
        <f>'M 7'!L15</f>
        <v>0</v>
      </c>
      <c r="BD12" s="134">
        <f>'M 8'!J15</f>
        <v>18</v>
      </c>
      <c r="BE12" s="134">
        <f>'M 8'!K15</f>
        <v>0</v>
      </c>
      <c r="BF12" s="134">
        <f>'M 8'!L15</f>
        <v>0</v>
      </c>
      <c r="BG12" s="134">
        <f>'M 1'!N15</f>
        <v>3</v>
      </c>
      <c r="BH12" s="134">
        <f>'M 1'!O15</f>
        <v>2284</v>
      </c>
      <c r="BI12" s="134">
        <f>'M 1'!P15</f>
        <v>4</v>
      </c>
      <c r="BJ12" s="134">
        <f>'M 2'!N15</f>
        <v>1</v>
      </c>
      <c r="BK12" s="134">
        <f>'M 2'!O15</f>
        <v>3402</v>
      </c>
      <c r="BL12" s="134">
        <f>'M 2'!P15</f>
        <v>6</v>
      </c>
      <c r="BM12" s="134">
        <f>'M 3'!N15</f>
        <v>9</v>
      </c>
      <c r="BN12" s="134">
        <f>'M 3'!O15</f>
        <v>514</v>
      </c>
      <c r="BO12" s="134">
        <f>'M 3'!P15</f>
        <v>1</v>
      </c>
      <c r="BP12" s="134">
        <f>'M 4'!N15</f>
        <v>13</v>
      </c>
      <c r="BQ12" s="134">
        <f>'M 4'!O15</f>
        <v>0</v>
      </c>
      <c r="BR12" s="134">
        <f>'M 4'!P15</f>
        <v>0</v>
      </c>
      <c r="BS12" s="134">
        <f>'M 5'!N15</f>
        <v>3</v>
      </c>
      <c r="BT12" s="134">
        <f>'M 5'!O15</f>
        <v>1675</v>
      </c>
      <c r="BU12" s="134">
        <f>'M 5'!P15</f>
        <v>3</v>
      </c>
      <c r="BV12" s="134">
        <f>'M 6'!N15</f>
        <v>2</v>
      </c>
      <c r="BW12" s="134">
        <f>'M 6'!O15</f>
        <v>1535</v>
      </c>
      <c r="BX12" s="134">
        <f>'M 6'!P15</f>
        <v>3</v>
      </c>
      <c r="BY12" s="134">
        <f>'M 7'!N15</f>
        <v>4</v>
      </c>
      <c r="BZ12" s="134">
        <f>'M 7'!O15</f>
        <v>1662</v>
      </c>
      <c r="CA12" s="134">
        <f>'M 7'!P15</f>
        <v>3</v>
      </c>
      <c r="CB12" s="134">
        <f>'M 8'!N15</f>
        <v>2</v>
      </c>
      <c r="CC12" s="134">
        <f>'M 8'!O15</f>
        <v>1124</v>
      </c>
      <c r="CD12" s="134">
        <f>'M 8'!P15</f>
        <v>2</v>
      </c>
      <c r="CE12" s="134"/>
      <c r="CF12" s="134"/>
      <c r="CG12" s="134"/>
      <c r="CH12" s="134"/>
      <c r="CI12" s="134"/>
      <c r="CJ12" s="134"/>
      <c r="CK12" s="134"/>
      <c r="CL12" s="134"/>
      <c r="CM12" s="134"/>
      <c r="CN12" s="134"/>
      <c r="CO12" s="134"/>
      <c r="CP12" s="134"/>
    </row>
    <row r="13" spans="1:94" s="111" customFormat="1" ht="18" customHeight="1">
      <c r="A13" s="131">
        <v>6</v>
      </c>
      <c r="B13" s="131">
        <v>5</v>
      </c>
      <c r="C13" s="94" t="s">
        <v>114</v>
      </c>
      <c r="D13" s="94" t="s">
        <v>115</v>
      </c>
      <c r="E13" s="94" t="s">
        <v>116</v>
      </c>
      <c r="F13" s="94" t="s">
        <v>117</v>
      </c>
      <c r="G13" s="134">
        <f t="shared" si="0"/>
        <v>176</v>
      </c>
      <c r="H13" s="134">
        <f t="shared" si="1"/>
        <v>29511</v>
      </c>
      <c r="I13" s="134">
        <f t="shared" si="2"/>
        <v>54</v>
      </c>
      <c r="J13" s="123">
        <v>6</v>
      </c>
      <c r="K13" s="134">
        <f>'M 1'!F13</f>
        <v>5</v>
      </c>
      <c r="L13" s="134">
        <f>'M 1'!G13</f>
        <v>1780</v>
      </c>
      <c r="M13" s="134">
        <f>'M 1'!H13</f>
        <v>3</v>
      </c>
      <c r="N13" s="134">
        <f>'M 2'!F13</f>
        <v>9</v>
      </c>
      <c r="O13" s="134">
        <f>'M 2'!G13</f>
        <v>500</v>
      </c>
      <c r="P13" s="134">
        <f>'M 2'!H13</f>
        <v>1</v>
      </c>
      <c r="Q13" s="134">
        <f>'M 3'!F13</f>
        <v>9</v>
      </c>
      <c r="R13" s="134">
        <f>'M 3'!G13</f>
        <v>540</v>
      </c>
      <c r="S13" s="134">
        <f>'M 3'!H13</f>
        <v>1</v>
      </c>
      <c r="T13" s="134">
        <f>'M 4'!F13</f>
        <v>16</v>
      </c>
      <c r="U13" s="134">
        <f>'M 4'!G13</f>
        <v>0</v>
      </c>
      <c r="V13" s="134">
        <f>'M 4'!H13</f>
        <v>0</v>
      </c>
      <c r="W13" s="134">
        <f>'M 5'!F13</f>
        <v>15</v>
      </c>
      <c r="X13" s="134">
        <f>'M 5'!G13</f>
        <v>0</v>
      </c>
      <c r="Y13" s="134">
        <f>'M 5'!H13</f>
        <v>0</v>
      </c>
      <c r="Z13" s="134">
        <f>'M 6'!F13</f>
        <v>15</v>
      </c>
      <c r="AA13" s="134">
        <f>'M 6'!G13</f>
        <v>0</v>
      </c>
      <c r="AB13" s="134">
        <f>'M 6'!H13</f>
        <v>0</v>
      </c>
      <c r="AC13" s="134">
        <f>'M 7'!F13</f>
        <v>1</v>
      </c>
      <c r="AD13" s="134">
        <f>'M 7'!G13</f>
        <v>2141</v>
      </c>
      <c r="AE13" s="134">
        <f>'M 7'!H13</f>
        <v>4</v>
      </c>
      <c r="AF13" s="134">
        <f>'M 8'!F13</f>
        <v>16</v>
      </c>
      <c r="AG13" s="134">
        <f>'M 8'!G13</f>
        <v>0</v>
      </c>
      <c r="AH13" s="134">
        <f>'M 8'!H13</f>
        <v>0</v>
      </c>
      <c r="AI13" s="134">
        <f>'M 1'!J13</f>
        <v>5</v>
      </c>
      <c r="AJ13" s="134">
        <f>'M 1'!K13</f>
        <v>2730</v>
      </c>
      <c r="AK13" s="134">
        <f>'M 1'!L13</f>
        <v>5</v>
      </c>
      <c r="AL13" s="134">
        <f>'M 2'!J13</f>
        <v>1</v>
      </c>
      <c r="AM13" s="134">
        <f>'M 2'!K13</f>
        <v>3220</v>
      </c>
      <c r="AN13" s="134">
        <f>'M 2'!L13</f>
        <v>6</v>
      </c>
      <c r="AO13" s="134">
        <f>'M 3'!J13</f>
        <v>1</v>
      </c>
      <c r="AP13" s="134">
        <f>'M 3'!K13</f>
        <v>2100</v>
      </c>
      <c r="AQ13" s="134">
        <f>'M 3'!L13</f>
        <v>4</v>
      </c>
      <c r="AR13" s="134">
        <f>'M 4'!J13</f>
        <v>6</v>
      </c>
      <c r="AS13" s="134">
        <f>'M 4'!K13</f>
        <v>560</v>
      </c>
      <c r="AT13" s="134">
        <f>'M 4'!L13</f>
        <v>1</v>
      </c>
      <c r="AU13" s="134">
        <f>'M 5'!J13</f>
        <v>7</v>
      </c>
      <c r="AV13" s="134">
        <f>'M 5'!K13</f>
        <v>1720</v>
      </c>
      <c r="AW13" s="134">
        <f>'M 5'!L13</f>
        <v>3</v>
      </c>
      <c r="AX13" s="134">
        <f>'M 6'!J13</f>
        <v>5</v>
      </c>
      <c r="AY13" s="134">
        <f>'M 6'!K13</f>
        <v>540</v>
      </c>
      <c r="AZ13" s="134">
        <f>'M 6'!L13</f>
        <v>1</v>
      </c>
      <c r="BA13" s="134">
        <f>'M 7'!J13</f>
        <v>2</v>
      </c>
      <c r="BB13" s="134">
        <f>'M 7'!K13</f>
        <v>1710</v>
      </c>
      <c r="BC13" s="134">
        <f>'M 7'!L13</f>
        <v>3</v>
      </c>
      <c r="BD13" s="134">
        <f>'M 8'!J13</f>
        <v>11</v>
      </c>
      <c r="BE13" s="134">
        <f>'M 8'!K13</f>
        <v>550</v>
      </c>
      <c r="BF13" s="134">
        <f>'M 8'!L13</f>
        <v>1</v>
      </c>
      <c r="BG13" s="134">
        <f>'M 1'!N13</f>
        <v>1</v>
      </c>
      <c r="BH13" s="134">
        <f>'M 1'!O13</f>
        <v>4850</v>
      </c>
      <c r="BI13" s="134">
        <f>'M 1'!P13</f>
        <v>9</v>
      </c>
      <c r="BJ13" s="134">
        <f>'M 2'!N13</f>
        <v>12</v>
      </c>
      <c r="BK13" s="134">
        <f>'M 2'!O13</f>
        <v>530</v>
      </c>
      <c r="BL13" s="134">
        <f>'M 2'!P13</f>
        <v>1</v>
      </c>
      <c r="BM13" s="134">
        <f>'M 3'!N13</f>
        <v>3</v>
      </c>
      <c r="BN13" s="134">
        <f>'M 3'!O13</f>
        <v>1570</v>
      </c>
      <c r="BO13" s="134">
        <f>'M 3'!P13</f>
        <v>3</v>
      </c>
      <c r="BP13" s="134">
        <f>'M 4'!N13</f>
        <v>1</v>
      </c>
      <c r="BQ13" s="134">
        <f>'M 4'!O13</f>
        <v>2270</v>
      </c>
      <c r="BR13" s="134">
        <f>'M 4'!P13</f>
        <v>4</v>
      </c>
      <c r="BS13" s="134">
        <f>'M 5'!N13</f>
        <v>10</v>
      </c>
      <c r="BT13" s="134">
        <f>'M 5'!O13</f>
        <v>550</v>
      </c>
      <c r="BU13" s="134">
        <f>'M 5'!P13</f>
        <v>1</v>
      </c>
      <c r="BV13" s="134">
        <f>'M 6'!N13</f>
        <v>14</v>
      </c>
      <c r="BW13" s="134">
        <f>'M 6'!O13</f>
        <v>0</v>
      </c>
      <c r="BX13" s="134">
        <f>'M 6'!P13</f>
        <v>0</v>
      </c>
      <c r="BY13" s="134">
        <f>'M 7'!N13</f>
        <v>8</v>
      </c>
      <c r="BZ13" s="134">
        <f>'M 7'!O13</f>
        <v>570</v>
      </c>
      <c r="CA13" s="134">
        <f>'M 7'!P13</f>
        <v>1</v>
      </c>
      <c r="CB13" s="134">
        <f>'M 8'!N13</f>
        <v>3</v>
      </c>
      <c r="CC13" s="134">
        <f>'M 8'!O13</f>
        <v>1080</v>
      </c>
      <c r="CD13" s="134">
        <f>'M 8'!P13</f>
        <v>2</v>
      </c>
      <c r="CE13" s="134"/>
      <c r="CF13" s="134"/>
      <c r="CG13" s="134"/>
      <c r="CH13" s="134"/>
      <c r="CI13" s="134"/>
      <c r="CJ13" s="134"/>
      <c r="CK13" s="134"/>
      <c r="CL13" s="134"/>
      <c r="CM13" s="134"/>
      <c r="CN13" s="134"/>
      <c r="CO13" s="134"/>
      <c r="CP13" s="134"/>
    </row>
    <row r="14" spans="1:94" s="111" customFormat="1" ht="18" customHeight="1">
      <c r="A14" s="131">
        <v>7</v>
      </c>
      <c r="B14" s="131">
        <v>9</v>
      </c>
      <c r="C14" s="133"/>
      <c r="D14" s="94" t="s">
        <v>128</v>
      </c>
      <c r="E14" s="94" t="s">
        <v>130</v>
      </c>
      <c r="F14" s="94" t="s">
        <v>129</v>
      </c>
      <c r="G14" s="134">
        <f t="shared" si="0"/>
        <v>194</v>
      </c>
      <c r="H14" s="134">
        <f t="shared" si="1"/>
        <v>21560</v>
      </c>
      <c r="I14" s="134">
        <f t="shared" si="2"/>
        <v>39</v>
      </c>
      <c r="J14" s="123">
        <v>7</v>
      </c>
      <c r="K14" s="134">
        <f>'M 1'!F17</f>
        <v>6</v>
      </c>
      <c r="L14" s="134">
        <f>'M 1'!G17</f>
        <v>1110</v>
      </c>
      <c r="M14" s="134">
        <f>'M 1'!H17</f>
        <v>2</v>
      </c>
      <c r="N14" s="134">
        <f>'M 2'!F17</f>
        <v>3</v>
      </c>
      <c r="O14" s="134">
        <f>'M 2'!G17</f>
        <v>1220</v>
      </c>
      <c r="P14" s="134">
        <f>'M 2'!H17</f>
        <v>2</v>
      </c>
      <c r="Q14" s="134">
        <f>'M 3'!F17</f>
        <v>5</v>
      </c>
      <c r="R14" s="134">
        <f>'M 3'!G17</f>
        <v>1155</v>
      </c>
      <c r="S14" s="134">
        <f>'M 3'!H17</f>
        <v>2</v>
      </c>
      <c r="T14" s="134">
        <f>'M 4'!F17</f>
        <v>10</v>
      </c>
      <c r="U14" s="134">
        <f>'M 4'!G17</f>
        <v>580</v>
      </c>
      <c r="V14" s="134">
        <f>'M 4'!H17</f>
        <v>1</v>
      </c>
      <c r="W14" s="134">
        <f>'M 5'!F17</f>
        <v>8</v>
      </c>
      <c r="X14" s="134">
        <f>'M 5'!G17</f>
        <v>565</v>
      </c>
      <c r="Y14" s="134">
        <f>'M 5'!H17</f>
        <v>1</v>
      </c>
      <c r="Z14" s="134">
        <f>'M 6'!F17</f>
        <v>2</v>
      </c>
      <c r="AA14" s="134">
        <f>'M 6'!G17</f>
        <v>2230</v>
      </c>
      <c r="AB14" s="134">
        <f>'M 6'!H17</f>
        <v>4</v>
      </c>
      <c r="AC14" s="134">
        <f>'M 7'!F17</f>
        <v>7</v>
      </c>
      <c r="AD14" s="134">
        <f>'M 7'!G17</f>
        <v>1075</v>
      </c>
      <c r="AE14" s="134">
        <f>'M 7'!H17</f>
        <v>2</v>
      </c>
      <c r="AF14" s="134">
        <f>'M 8'!F17</f>
        <v>2</v>
      </c>
      <c r="AG14" s="134">
        <f>'M 8'!G17</f>
        <v>2755</v>
      </c>
      <c r="AH14" s="134">
        <f>'M 8'!H17</f>
        <v>5</v>
      </c>
      <c r="AI14" s="134">
        <f>'M 1'!J17</f>
        <v>8</v>
      </c>
      <c r="AJ14" s="134">
        <f>'M 1'!K17</f>
        <v>1090</v>
      </c>
      <c r="AK14" s="134">
        <f>'M 1'!L17</f>
        <v>2</v>
      </c>
      <c r="AL14" s="134">
        <f>'M 2'!J17</f>
        <v>8</v>
      </c>
      <c r="AM14" s="134">
        <f>'M 2'!K17</f>
        <v>1060</v>
      </c>
      <c r="AN14" s="134">
        <f>'M 2'!L17</f>
        <v>2</v>
      </c>
      <c r="AO14" s="134">
        <f>'M 3'!J17</f>
        <v>17</v>
      </c>
      <c r="AP14" s="134">
        <f>'M 3'!K17</f>
        <v>0</v>
      </c>
      <c r="AQ14" s="134">
        <f>'M 3'!L17</f>
        <v>0</v>
      </c>
      <c r="AR14" s="134">
        <f>'M 4'!J17</f>
        <v>14</v>
      </c>
      <c r="AS14" s="134">
        <f>'M 4'!K17</f>
        <v>0</v>
      </c>
      <c r="AT14" s="134">
        <f>'M 4'!L17</f>
        <v>0</v>
      </c>
      <c r="AU14" s="134">
        <f>'M 5'!J17</f>
        <v>13</v>
      </c>
      <c r="AV14" s="134">
        <f>'M 5'!K17</f>
        <v>560</v>
      </c>
      <c r="AW14" s="134">
        <f>'M 5'!L17</f>
        <v>1</v>
      </c>
      <c r="AX14" s="134">
        <f>'M 6'!J17</f>
        <v>4</v>
      </c>
      <c r="AY14" s="134">
        <f>'M 6'!K17</f>
        <v>560</v>
      </c>
      <c r="AZ14" s="134">
        <f>'M 6'!L17</f>
        <v>1</v>
      </c>
      <c r="BA14" s="134">
        <f>'M 7'!J17</f>
        <v>14</v>
      </c>
      <c r="BB14" s="134">
        <f>'M 7'!K17</f>
        <v>0</v>
      </c>
      <c r="BC14" s="134">
        <f>'M 7'!L17</f>
        <v>0</v>
      </c>
      <c r="BD14" s="134">
        <f>'M 8'!J17</f>
        <v>8</v>
      </c>
      <c r="BE14" s="134">
        <f>'M 8'!K17</f>
        <v>1110</v>
      </c>
      <c r="BF14" s="134">
        <f>'M 8'!L17</f>
        <v>2</v>
      </c>
      <c r="BG14" s="134">
        <f>'M 1'!N17</f>
        <v>5</v>
      </c>
      <c r="BH14" s="134">
        <f>'M 1'!O17</f>
        <v>2140</v>
      </c>
      <c r="BI14" s="134">
        <f>'M 1'!P17</f>
        <v>4</v>
      </c>
      <c r="BJ14" s="134">
        <f>'M 2'!N17</f>
        <v>6</v>
      </c>
      <c r="BK14" s="134">
        <f>'M 2'!O17</f>
        <v>1090</v>
      </c>
      <c r="BL14" s="134">
        <f>'M 2'!P17</f>
        <v>2</v>
      </c>
      <c r="BM14" s="134">
        <f>'M 3'!N17</f>
        <v>1</v>
      </c>
      <c r="BN14" s="134">
        <f>'M 3'!O17</f>
        <v>1620</v>
      </c>
      <c r="BO14" s="134">
        <f>'M 3'!P17</f>
        <v>3</v>
      </c>
      <c r="BP14" s="134">
        <f>'M 4'!N17</f>
        <v>13</v>
      </c>
      <c r="BQ14" s="134">
        <f>'M 4'!O17</f>
        <v>0</v>
      </c>
      <c r="BR14" s="134">
        <f>'M 4'!P17</f>
        <v>0</v>
      </c>
      <c r="BS14" s="134">
        <f>'M 5'!N17</f>
        <v>5</v>
      </c>
      <c r="BT14" s="134">
        <f>'M 5'!O17</f>
        <v>1080</v>
      </c>
      <c r="BU14" s="134">
        <f>'M 5'!P17</f>
        <v>2</v>
      </c>
      <c r="BV14" s="134">
        <f>'M 6'!N17</f>
        <v>14</v>
      </c>
      <c r="BW14" s="134">
        <f>'M 6'!O17</f>
        <v>0</v>
      </c>
      <c r="BX14" s="134">
        <f>'M 6'!P17</f>
        <v>0</v>
      </c>
      <c r="BY14" s="134">
        <f>'M 7'!N17</f>
        <v>9</v>
      </c>
      <c r="BZ14" s="134">
        <f>'M 7'!O17</f>
        <v>560</v>
      </c>
      <c r="CA14" s="134">
        <f>'M 7'!P17</f>
        <v>1</v>
      </c>
      <c r="CB14" s="134">
        <f>'M 8'!N17</f>
        <v>12</v>
      </c>
      <c r="CC14" s="134">
        <f>'M 8'!O17</f>
        <v>0</v>
      </c>
      <c r="CD14" s="134">
        <f>'M 8'!P17</f>
        <v>0</v>
      </c>
      <c r="CE14" s="134"/>
      <c r="CF14" s="134"/>
      <c r="CG14" s="134"/>
      <c r="CH14" s="134"/>
      <c r="CI14" s="134"/>
      <c r="CJ14" s="134"/>
      <c r="CK14" s="134"/>
      <c r="CL14" s="134"/>
      <c r="CM14" s="134"/>
      <c r="CN14" s="134"/>
      <c r="CO14" s="134"/>
      <c r="CP14" s="134"/>
    </row>
    <row r="15" spans="1:94" s="111" customFormat="1" ht="18" customHeight="1">
      <c r="A15" s="131">
        <v>8</v>
      </c>
      <c r="B15" s="131">
        <v>15</v>
      </c>
      <c r="C15" s="135"/>
      <c r="D15" s="112" t="s">
        <v>148</v>
      </c>
      <c r="E15" s="94" t="s">
        <v>147</v>
      </c>
      <c r="F15" s="113" t="s">
        <v>149</v>
      </c>
      <c r="G15" s="134">
        <f t="shared" si="0"/>
        <v>207</v>
      </c>
      <c r="H15" s="134">
        <f t="shared" si="1"/>
        <v>18266</v>
      </c>
      <c r="I15" s="134">
        <f t="shared" si="2"/>
        <v>30</v>
      </c>
      <c r="J15" s="123">
        <v>8</v>
      </c>
      <c r="K15" s="134">
        <f>'M 1'!F23</f>
        <v>7</v>
      </c>
      <c r="L15" s="134">
        <f>'M 1'!G23</f>
        <v>1020</v>
      </c>
      <c r="M15" s="134">
        <f>'M 1'!H23</f>
        <v>0</v>
      </c>
      <c r="N15" s="134">
        <f>'M 2'!F23</f>
        <v>10</v>
      </c>
      <c r="O15" s="134">
        <f>'M 2'!G23</f>
        <v>490</v>
      </c>
      <c r="P15" s="134">
        <f>'M 2'!H23</f>
        <v>1</v>
      </c>
      <c r="Q15" s="134">
        <f>'M 3'!F23</f>
        <v>2</v>
      </c>
      <c r="R15" s="134">
        <f>'M 3'!G23</f>
        <v>2570</v>
      </c>
      <c r="S15" s="134">
        <f>'M 3'!H23</f>
        <v>5</v>
      </c>
      <c r="T15" s="134">
        <f>'M 4'!F23</f>
        <v>9</v>
      </c>
      <c r="U15" s="134">
        <f>'M 4'!G23</f>
        <v>620</v>
      </c>
      <c r="V15" s="134">
        <f>'M 4'!H23</f>
        <v>1</v>
      </c>
      <c r="W15" s="134">
        <f>'M 5'!F23</f>
        <v>3</v>
      </c>
      <c r="X15" s="134">
        <f>'M 5'!G23</f>
        <v>1150</v>
      </c>
      <c r="Y15" s="134">
        <f>'M 5'!H23</f>
        <v>2</v>
      </c>
      <c r="Z15" s="134">
        <f>'M 6'!F23</f>
        <v>7</v>
      </c>
      <c r="AA15" s="134">
        <f>'M 6'!G23</f>
        <v>560</v>
      </c>
      <c r="AB15" s="134">
        <f>'M 6'!H23</f>
        <v>1</v>
      </c>
      <c r="AC15" s="134">
        <f>'M 7'!F23</f>
        <v>11</v>
      </c>
      <c r="AD15" s="134">
        <f>'M 7'!G23</f>
        <v>540</v>
      </c>
      <c r="AE15" s="134">
        <f>'M 7'!H23</f>
        <v>1</v>
      </c>
      <c r="AF15" s="134">
        <f>'M 8'!F23</f>
        <v>4</v>
      </c>
      <c r="AG15" s="134">
        <f>'M 8'!G23</f>
        <v>1620</v>
      </c>
      <c r="AH15" s="134">
        <f>'M 8'!H23</f>
        <v>3</v>
      </c>
      <c r="AI15" s="134">
        <f>'M 1'!J23</f>
        <v>11</v>
      </c>
      <c r="AJ15" s="134">
        <f>'M 1'!K23</f>
        <v>745</v>
      </c>
      <c r="AK15" s="134">
        <f>'M 1'!L23</f>
        <v>0</v>
      </c>
      <c r="AL15" s="134">
        <f>'M 2'!J23</f>
        <v>11</v>
      </c>
      <c r="AM15" s="134">
        <f>'M 2'!K23</f>
        <v>661</v>
      </c>
      <c r="AN15" s="134">
        <f>'M 2'!L23</f>
        <v>1</v>
      </c>
      <c r="AO15" s="134">
        <f>'M 3'!J23</f>
        <v>17</v>
      </c>
      <c r="AP15" s="134">
        <f>'M 3'!K23</f>
        <v>0</v>
      </c>
      <c r="AQ15" s="134">
        <f>'M 3'!L23</f>
        <v>0</v>
      </c>
      <c r="AR15" s="134">
        <f>'M 4'!J23</f>
        <v>4</v>
      </c>
      <c r="AS15" s="134">
        <f>'M 4'!K23</f>
        <v>1094</v>
      </c>
      <c r="AT15" s="134">
        <f>'M 4'!L23</f>
        <v>2</v>
      </c>
      <c r="AU15" s="134">
        <f>'M 5'!J23</f>
        <v>8</v>
      </c>
      <c r="AV15" s="134">
        <f>'M 5'!K23</f>
        <v>1116</v>
      </c>
      <c r="AW15" s="134">
        <f>'M 5'!L23</f>
        <v>2</v>
      </c>
      <c r="AX15" s="134">
        <f>'M 6'!J23</f>
        <v>3</v>
      </c>
      <c r="AY15" s="134">
        <f>'M 6'!K23</f>
        <v>1105</v>
      </c>
      <c r="AZ15" s="134">
        <f>'M 6'!L23</f>
        <v>2</v>
      </c>
      <c r="BA15" s="134">
        <f>'M 7'!J23</f>
        <v>6</v>
      </c>
      <c r="BB15" s="134">
        <f>'M 7'!K23</f>
        <v>572</v>
      </c>
      <c r="BC15" s="134">
        <f>'M 7'!L23</f>
        <v>1</v>
      </c>
      <c r="BD15" s="134">
        <f>'M 8'!J23</f>
        <v>5</v>
      </c>
      <c r="BE15" s="134">
        <f>'M 8'!K23</f>
        <v>1145</v>
      </c>
      <c r="BF15" s="134">
        <f>'M 8'!L23</f>
        <v>2</v>
      </c>
      <c r="BG15" s="134">
        <f>'M 1'!N23</f>
        <v>18</v>
      </c>
      <c r="BH15" s="134">
        <f>'M 1'!O23</f>
        <v>0</v>
      </c>
      <c r="BI15" s="134">
        <f>'M 1'!P23</f>
        <v>0</v>
      </c>
      <c r="BJ15" s="134">
        <f>'M 2'!N23</f>
        <v>11</v>
      </c>
      <c r="BK15" s="134">
        <f>'M 2'!O23</f>
        <v>566</v>
      </c>
      <c r="BL15" s="134">
        <f>'M 2'!P23</f>
        <v>1</v>
      </c>
      <c r="BM15" s="134">
        <f>'M 3'!N23</f>
        <v>11</v>
      </c>
      <c r="BN15" s="134">
        <f>'M 3'!O23</f>
        <v>475</v>
      </c>
      <c r="BO15" s="134">
        <f>'M 3'!P23</f>
        <v>1</v>
      </c>
      <c r="BP15" s="134">
        <f>'M 4'!N23</f>
        <v>5</v>
      </c>
      <c r="BQ15" s="134">
        <f>'M 4'!O23</f>
        <v>1090</v>
      </c>
      <c r="BR15" s="134">
        <f>'M 4'!P23</f>
        <v>2</v>
      </c>
      <c r="BS15" s="134">
        <f>'M 5'!N23</f>
        <v>8</v>
      </c>
      <c r="BT15" s="134">
        <f>'M 5'!O23</f>
        <v>594</v>
      </c>
      <c r="BU15" s="134">
        <f>'M 5'!P23</f>
        <v>1</v>
      </c>
      <c r="BV15" s="134">
        <f>'M 6'!N23</f>
        <v>14</v>
      </c>
      <c r="BW15" s="134">
        <f>'M 6'!O23</f>
        <v>0</v>
      </c>
      <c r="BX15" s="134">
        <f>'M 6'!P23</f>
        <v>0</v>
      </c>
      <c r="BY15" s="134">
        <f>'M 7'!N23</f>
        <v>10</v>
      </c>
      <c r="BZ15" s="134">
        <f>'M 7'!O23</f>
        <v>533</v>
      </c>
      <c r="CA15" s="134">
        <f>'M 7'!P23</f>
        <v>1</v>
      </c>
      <c r="CB15" s="134">
        <f>'M 8'!N23</f>
        <v>12</v>
      </c>
      <c r="CC15" s="134">
        <f>'M 8'!O23</f>
        <v>0</v>
      </c>
      <c r="CD15" s="134">
        <f>'M 8'!P23</f>
        <v>0</v>
      </c>
      <c r="CE15" s="134"/>
      <c r="CF15" s="134"/>
      <c r="CG15" s="134"/>
      <c r="CH15" s="134"/>
      <c r="CI15" s="134"/>
      <c r="CJ15" s="134"/>
      <c r="CK15" s="134"/>
      <c r="CL15" s="134"/>
      <c r="CM15" s="134"/>
      <c r="CN15" s="134"/>
      <c r="CO15" s="134"/>
      <c r="CP15" s="134"/>
    </row>
    <row r="16" spans="1:94" s="111" customFormat="1" ht="18" customHeight="1">
      <c r="A16" s="131">
        <v>9</v>
      </c>
      <c r="B16" s="131">
        <v>14</v>
      </c>
      <c r="C16" s="94" t="s">
        <v>143</v>
      </c>
      <c r="D16" s="94" t="s">
        <v>144</v>
      </c>
      <c r="E16" s="94" t="s">
        <v>146</v>
      </c>
      <c r="F16" s="94" t="s">
        <v>145</v>
      </c>
      <c r="G16" s="134">
        <f t="shared" si="0"/>
        <v>211</v>
      </c>
      <c r="H16" s="134">
        <f t="shared" si="1"/>
        <v>23537</v>
      </c>
      <c r="I16" s="134">
        <f t="shared" si="2"/>
        <v>43</v>
      </c>
      <c r="J16" s="123">
        <v>9</v>
      </c>
      <c r="K16" s="134">
        <f>'M 1'!F22</f>
        <v>16</v>
      </c>
      <c r="L16" s="134">
        <f>'M 1'!G22</f>
        <v>0</v>
      </c>
      <c r="M16" s="134">
        <f>'M 1'!H22</f>
        <v>0</v>
      </c>
      <c r="N16" s="134">
        <f>'M 2'!F22</f>
        <v>16</v>
      </c>
      <c r="O16" s="134">
        <f>'M 2'!G22</f>
        <v>0</v>
      </c>
      <c r="P16" s="134">
        <f>'M 2'!H22</f>
        <v>0</v>
      </c>
      <c r="Q16" s="134">
        <f>'M 3'!F22</f>
        <v>12</v>
      </c>
      <c r="R16" s="134">
        <f>'M 3'!G22</f>
        <v>510</v>
      </c>
      <c r="S16" s="134">
        <f>'M 3'!H22</f>
        <v>1</v>
      </c>
      <c r="T16" s="134">
        <f>'M 4'!F22</f>
        <v>4</v>
      </c>
      <c r="U16" s="134">
        <f>'M 4'!G22</f>
        <v>1530</v>
      </c>
      <c r="V16" s="134">
        <f>'M 4'!H22</f>
        <v>3</v>
      </c>
      <c r="W16" s="134">
        <f>'M 5'!F22</f>
        <v>15</v>
      </c>
      <c r="X16" s="134">
        <f>'M 5'!G22</f>
        <v>0</v>
      </c>
      <c r="Y16" s="134">
        <f>'M 5'!H22</f>
        <v>0</v>
      </c>
      <c r="Z16" s="134">
        <f>'M 6'!F22</f>
        <v>15</v>
      </c>
      <c r="AA16" s="134">
        <f>'M 6'!G22</f>
        <v>0</v>
      </c>
      <c r="AB16" s="134">
        <f>'M 6'!H22</f>
        <v>0</v>
      </c>
      <c r="AC16" s="134">
        <f>'M 7'!F22</f>
        <v>8</v>
      </c>
      <c r="AD16" s="134">
        <f>'M 7'!G22</f>
        <v>1050</v>
      </c>
      <c r="AE16" s="134">
        <f>'M 7'!H22</f>
        <v>2</v>
      </c>
      <c r="AF16" s="134">
        <f>'M 8'!F22</f>
        <v>16</v>
      </c>
      <c r="AG16" s="134">
        <f>'M 8'!G22</f>
        <v>0</v>
      </c>
      <c r="AH16" s="134">
        <f>'M 8'!H22</f>
        <v>0</v>
      </c>
      <c r="AI16" s="134">
        <f>'M 1'!J22</f>
        <v>4</v>
      </c>
      <c r="AJ16" s="134">
        <f>'M 1'!K22</f>
        <v>2920</v>
      </c>
      <c r="AK16" s="134">
        <f>'M 1'!L22</f>
        <v>5</v>
      </c>
      <c r="AL16" s="134">
        <f>'M 2'!J22</f>
        <v>7</v>
      </c>
      <c r="AM16" s="134">
        <f>'M 2'!K22</f>
        <v>1110</v>
      </c>
      <c r="AN16" s="134">
        <f>'M 2'!L22</f>
        <v>2</v>
      </c>
      <c r="AO16" s="134">
        <f>'M 3'!J22</f>
        <v>4</v>
      </c>
      <c r="AP16" s="134">
        <f>'M 3'!K22</f>
        <v>1576</v>
      </c>
      <c r="AQ16" s="134">
        <f>'M 3'!L22</f>
        <v>3</v>
      </c>
      <c r="AR16" s="134">
        <f>'M 4'!J22</f>
        <v>14</v>
      </c>
      <c r="AS16" s="134">
        <f>'M 4'!K22</f>
        <v>0</v>
      </c>
      <c r="AT16" s="134">
        <f>'M 4'!L22</f>
        <v>0</v>
      </c>
      <c r="AU16" s="134">
        <f>'M 5'!J22</f>
        <v>9</v>
      </c>
      <c r="AV16" s="134">
        <f>'M 5'!K22</f>
        <v>1097</v>
      </c>
      <c r="AW16" s="134">
        <f>'M 5'!L22</f>
        <v>2</v>
      </c>
      <c r="AX16" s="134">
        <f>'M 6'!J22</f>
        <v>1</v>
      </c>
      <c r="AY16" s="134">
        <f>'M 6'!K22</f>
        <v>2267</v>
      </c>
      <c r="AZ16" s="134">
        <f>'M 6'!L22</f>
        <v>4</v>
      </c>
      <c r="BA16" s="134">
        <f>'M 7'!J22</f>
        <v>14</v>
      </c>
      <c r="BB16" s="134">
        <f>'M 7'!K22</f>
        <v>0</v>
      </c>
      <c r="BC16" s="134">
        <f>'M 7'!L22</f>
        <v>0</v>
      </c>
      <c r="BD16" s="134">
        <f>'M 8'!J22</f>
        <v>1</v>
      </c>
      <c r="BE16" s="134">
        <f>'M 8'!K22</f>
        <v>3317</v>
      </c>
      <c r="BF16" s="134">
        <f>'M 8'!L22</f>
        <v>6</v>
      </c>
      <c r="BG16" s="134">
        <f>'M 1'!N22</f>
        <v>7</v>
      </c>
      <c r="BH16" s="134">
        <f>'M 1'!O22</f>
        <v>1620</v>
      </c>
      <c r="BI16" s="134">
        <f>'M 1'!P22</f>
        <v>3</v>
      </c>
      <c r="BJ16" s="134">
        <f>'M 2'!N22</f>
        <v>4</v>
      </c>
      <c r="BK16" s="134">
        <f>'M 2'!O22</f>
        <v>1620</v>
      </c>
      <c r="BL16" s="134">
        <f>'M 2'!P22</f>
        <v>3</v>
      </c>
      <c r="BM16" s="134">
        <f>'M 3'!N22</f>
        <v>10</v>
      </c>
      <c r="BN16" s="134">
        <f>'M 3'!O22</f>
        <v>510</v>
      </c>
      <c r="BO16" s="134">
        <f>'M 3'!P22</f>
        <v>1</v>
      </c>
      <c r="BP16" s="134">
        <f>'M 4'!N22</f>
        <v>3</v>
      </c>
      <c r="BQ16" s="134">
        <f>'M 4'!O22</f>
        <v>2140</v>
      </c>
      <c r="BR16" s="134">
        <f>'M 4'!P22</f>
        <v>4</v>
      </c>
      <c r="BS16" s="134">
        <f>'M 5'!N22</f>
        <v>7</v>
      </c>
      <c r="BT16" s="134">
        <f>'M 5'!O22</f>
        <v>600</v>
      </c>
      <c r="BU16" s="134">
        <f>'M 5'!P22</f>
        <v>1</v>
      </c>
      <c r="BV16" s="134">
        <f>'M 6'!N22</f>
        <v>14</v>
      </c>
      <c r="BW16" s="134">
        <f>'M 6'!O22</f>
        <v>0</v>
      </c>
      <c r="BX16" s="134">
        <f>'M 6'!P22</f>
        <v>0</v>
      </c>
      <c r="BY16" s="134">
        <f>'M 7'!N22</f>
        <v>6</v>
      </c>
      <c r="BZ16" s="134">
        <f>'M 7'!O22</f>
        <v>1070</v>
      </c>
      <c r="CA16" s="134">
        <f>'M 7'!P22</f>
        <v>2</v>
      </c>
      <c r="CB16" s="134">
        <f>'M 8'!N22</f>
        <v>4</v>
      </c>
      <c r="CC16" s="134">
        <f>'M 8'!O22</f>
        <v>600</v>
      </c>
      <c r="CD16" s="134">
        <f>'M 8'!P22</f>
        <v>1</v>
      </c>
      <c r="CE16" s="134"/>
      <c r="CF16" s="134"/>
      <c r="CG16" s="134"/>
      <c r="CH16" s="134"/>
      <c r="CI16" s="134"/>
      <c r="CJ16" s="134"/>
      <c r="CK16" s="134"/>
      <c r="CL16" s="134"/>
      <c r="CM16" s="134"/>
      <c r="CN16" s="134"/>
      <c r="CO16" s="134"/>
      <c r="CP16" s="134"/>
    </row>
    <row r="17" spans="1:94" s="111" customFormat="1" ht="18" customHeight="1">
      <c r="A17" s="131">
        <v>10</v>
      </c>
      <c r="B17" s="131">
        <v>10</v>
      </c>
      <c r="C17" s="94" t="s">
        <v>110</v>
      </c>
      <c r="D17" s="94" t="s">
        <v>132</v>
      </c>
      <c r="E17" s="94" t="s">
        <v>131</v>
      </c>
      <c r="F17" s="94" t="s">
        <v>133</v>
      </c>
      <c r="G17" s="134">
        <f t="shared" si="0"/>
        <v>246</v>
      </c>
      <c r="H17" s="134">
        <f t="shared" si="1"/>
        <v>17981</v>
      </c>
      <c r="I17" s="134">
        <f t="shared" si="2"/>
        <v>33</v>
      </c>
      <c r="J17" s="123">
        <v>10</v>
      </c>
      <c r="K17" s="134">
        <f>'M 1'!F18</f>
        <v>8</v>
      </c>
      <c r="L17" s="134">
        <f>'M 1'!G18</f>
        <v>560</v>
      </c>
      <c r="M17" s="134">
        <f>'M 1'!H18</f>
        <v>1</v>
      </c>
      <c r="N17" s="134">
        <f>'M 2'!F18</f>
        <v>16</v>
      </c>
      <c r="O17" s="134">
        <f>'M 2'!G18</f>
        <v>0</v>
      </c>
      <c r="P17" s="134">
        <f>'M 2'!H18</f>
        <v>0</v>
      </c>
      <c r="Q17" s="134">
        <f>'M 3'!F18</f>
        <v>11</v>
      </c>
      <c r="R17" s="134">
        <f>'M 3'!G18</f>
        <v>530</v>
      </c>
      <c r="S17" s="134">
        <f>'M 3'!H18</f>
        <v>1</v>
      </c>
      <c r="T17" s="134">
        <f>'M 4'!F18</f>
        <v>16</v>
      </c>
      <c r="U17" s="134">
        <f>'M 4'!G18</f>
        <v>0</v>
      </c>
      <c r="V17" s="134">
        <f>'M 4'!H18</f>
        <v>0</v>
      </c>
      <c r="W17" s="134">
        <f>'M 5'!F18</f>
        <v>5</v>
      </c>
      <c r="X17" s="134">
        <f>'M 5'!G18</f>
        <v>1070</v>
      </c>
      <c r="Y17" s="134">
        <f>'M 5'!H18</f>
        <v>2</v>
      </c>
      <c r="Z17" s="134">
        <f>'M 6'!F18</f>
        <v>15</v>
      </c>
      <c r="AA17" s="134">
        <f>'M 6'!G18</f>
        <v>0</v>
      </c>
      <c r="AB17" s="134">
        <f>'M 6'!H18</f>
        <v>0</v>
      </c>
      <c r="AC17" s="134">
        <f>'M 7'!F18</f>
        <v>2</v>
      </c>
      <c r="AD17" s="134">
        <f>'M 7'!G18</f>
        <v>2130</v>
      </c>
      <c r="AE17" s="134">
        <f>'M 7'!H18</f>
        <v>4</v>
      </c>
      <c r="AF17" s="134">
        <f>'M 8'!F18</f>
        <v>16</v>
      </c>
      <c r="AG17" s="134">
        <f>'M 8'!G18</f>
        <v>0</v>
      </c>
      <c r="AH17" s="134">
        <f>'M 8'!H18</f>
        <v>0</v>
      </c>
      <c r="AI17" s="134">
        <f>'M 1'!J18</f>
        <v>8</v>
      </c>
      <c r="AJ17" s="134">
        <f>'M 1'!K18</f>
        <v>1090</v>
      </c>
      <c r="AK17" s="134">
        <f>'M 1'!L18</f>
        <v>2</v>
      </c>
      <c r="AL17" s="134">
        <f>'M 2'!J18</f>
        <v>2</v>
      </c>
      <c r="AM17" s="134">
        <f>'M 2'!K18</f>
        <v>3146</v>
      </c>
      <c r="AN17" s="134">
        <f>'M 2'!L18</f>
        <v>6</v>
      </c>
      <c r="AO17" s="134">
        <f>'M 3'!J18</f>
        <v>11</v>
      </c>
      <c r="AP17" s="134">
        <f>'M 3'!K18</f>
        <v>513</v>
      </c>
      <c r="AQ17" s="134">
        <f>'M 3'!L18</f>
        <v>1</v>
      </c>
      <c r="AR17" s="134">
        <f>'M 4'!J18</f>
        <v>1</v>
      </c>
      <c r="AS17" s="134">
        <f>'M 4'!K18</f>
        <v>2230</v>
      </c>
      <c r="AT17" s="134">
        <f>'M 4'!L18</f>
        <v>4</v>
      </c>
      <c r="AU17" s="134">
        <f>'M 5'!J18</f>
        <v>5</v>
      </c>
      <c r="AV17" s="134">
        <f>'M 5'!K18</f>
        <v>2299</v>
      </c>
      <c r="AW17" s="134">
        <f>'M 5'!L18</f>
        <v>4</v>
      </c>
      <c r="AX17" s="134">
        <f>'M 6'!J18</f>
        <v>14</v>
      </c>
      <c r="AY17" s="134">
        <f>'M 6'!K18</f>
        <v>0</v>
      </c>
      <c r="AZ17" s="134">
        <f>'M 6'!L18</f>
        <v>0</v>
      </c>
      <c r="BA17" s="134">
        <f>'M 7'!J18</f>
        <v>4</v>
      </c>
      <c r="BB17" s="134">
        <f>'M 7'!K18</f>
        <v>1079</v>
      </c>
      <c r="BC17" s="134">
        <f>'M 7'!L18</f>
        <v>2</v>
      </c>
      <c r="BD17" s="134">
        <f>'M 8'!J18</f>
        <v>12</v>
      </c>
      <c r="BE17" s="134">
        <f>'M 8'!K18</f>
        <v>543</v>
      </c>
      <c r="BF17" s="134">
        <f>'M 8'!L18</f>
        <v>1</v>
      </c>
      <c r="BG17" s="134">
        <f>'M 1'!N18</f>
        <v>4</v>
      </c>
      <c r="BH17" s="134">
        <f>'M 1'!O18</f>
        <v>2201</v>
      </c>
      <c r="BI17" s="134">
        <f>'M 1'!P18</f>
        <v>4</v>
      </c>
      <c r="BJ17" s="134">
        <f>'M 2'!N18</f>
        <v>18</v>
      </c>
      <c r="BK17" s="134">
        <f>'M 2'!O18</f>
        <v>0</v>
      </c>
      <c r="BL17" s="134">
        <f>'M 2'!P18</f>
        <v>0</v>
      </c>
      <c r="BM17" s="134">
        <f>'M 3'!N18</f>
        <v>17</v>
      </c>
      <c r="BN17" s="134">
        <f>'M 3'!O18</f>
        <v>0</v>
      </c>
      <c r="BO17" s="134">
        <f>'M 3'!P18</f>
        <v>0</v>
      </c>
      <c r="BP17" s="134">
        <f>'M 4'!N18</f>
        <v>13</v>
      </c>
      <c r="BQ17" s="134">
        <f>'M 4'!O18</f>
        <v>0</v>
      </c>
      <c r="BR17" s="134">
        <f>'M 4'!P18</f>
        <v>0</v>
      </c>
      <c r="BS17" s="134">
        <f>'M 5'!N18</f>
        <v>16</v>
      </c>
      <c r="BT17" s="134">
        <f>'M 5'!O18</f>
        <v>0</v>
      </c>
      <c r="BU17" s="134">
        <f>'M 5'!P18</f>
        <v>0</v>
      </c>
      <c r="BV17" s="134">
        <f>'M 6'!N18</f>
        <v>4</v>
      </c>
      <c r="BW17" s="134">
        <f>'M 6'!O18</f>
        <v>590</v>
      </c>
      <c r="BX17" s="134">
        <f>'M 6'!P18</f>
        <v>1</v>
      </c>
      <c r="BY17" s="134">
        <f>'M 7'!N18</f>
        <v>16</v>
      </c>
      <c r="BZ17" s="134">
        <f>'M 7'!O18</f>
        <v>0</v>
      </c>
      <c r="CA17" s="134">
        <f>'M 7'!P18</f>
        <v>0</v>
      </c>
      <c r="CB17" s="134">
        <f>'M 8'!N18</f>
        <v>12</v>
      </c>
      <c r="CC17" s="134">
        <f>'M 8'!O18</f>
        <v>0</v>
      </c>
      <c r="CD17" s="134">
        <f>'M 8'!P18</f>
        <v>0</v>
      </c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34"/>
    </row>
    <row r="18" spans="1:94" s="111" customFormat="1" ht="18" customHeight="1">
      <c r="A18" s="131">
        <v>11</v>
      </c>
      <c r="B18" s="131">
        <v>12</v>
      </c>
      <c r="C18" s="94" t="s">
        <v>124</v>
      </c>
      <c r="D18" s="94" t="s">
        <v>137</v>
      </c>
      <c r="E18" s="94" t="s">
        <v>138</v>
      </c>
      <c r="F18" s="94" t="s">
        <v>139</v>
      </c>
      <c r="G18" s="134">
        <f t="shared" si="0"/>
        <v>252</v>
      </c>
      <c r="H18" s="134">
        <f t="shared" si="1"/>
        <v>12020</v>
      </c>
      <c r="I18" s="134">
        <f t="shared" si="2"/>
        <v>22</v>
      </c>
      <c r="J18" s="123">
        <v>11</v>
      </c>
      <c r="K18" s="134">
        <f>'M 1'!F20</f>
        <v>16</v>
      </c>
      <c r="L18" s="134">
        <f>'M 1'!G20</f>
        <v>0</v>
      </c>
      <c r="M18" s="134">
        <f>'M 1'!H20</f>
        <v>0</v>
      </c>
      <c r="N18" s="134">
        <f>'M 2'!F20</f>
        <v>6</v>
      </c>
      <c r="O18" s="134">
        <f>'M 2'!G20</f>
        <v>550</v>
      </c>
      <c r="P18" s="134">
        <f>'M 2'!H20</f>
        <v>1</v>
      </c>
      <c r="Q18" s="134">
        <f>'M 3'!F20</f>
        <v>18</v>
      </c>
      <c r="R18" s="134">
        <f>'M 3'!G20</f>
        <v>0</v>
      </c>
      <c r="S18" s="134">
        <f>'M 3'!H20</f>
        <v>0</v>
      </c>
      <c r="T18" s="134">
        <f>'M 4'!F20</f>
        <v>5</v>
      </c>
      <c r="U18" s="134">
        <f>'M 4'!G20</f>
        <v>1120</v>
      </c>
      <c r="V18" s="134">
        <f>'M 4'!H20</f>
        <v>2</v>
      </c>
      <c r="W18" s="134">
        <f>'M 5'!F20</f>
        <v>9</v>
      </c>
      <c r="X18" s="134">
        <f>'M 5'!G20</f>
        <v>550</v>
      </c>
      <c r="Y18" s="134">
        <f>'M 5'!H20</f>
        <v>1</v>
      </c>
      <c r="Z18" s="134">
        <f>'M 6'!F20</f>
        <v>15</v>
      </c>
      <c r="AA18" s="134">
        <f>'M 6'!G20</f>
        <v>0</v>
      </c>
      <c r="AB18" s="134">
        <f>'M 6'!H20</f>
        <v>0</v>
      </c>
      <c r="AC18" s="134">
        <f>'M 7'!F20</f>
        <v>12</v>
      </c>
      <c r="AD18" s="134">
        <f>'M 7'!G20</f>
        <v>510</v>
      </c>
      <c r="AE18" s="134">
        <f>'M 7'!H20</f>
        <v>1</v>
      </c>
      <c r="AF18" s="134">
        <f>'M 8'!F20</f>
        <v>9</v>
      </c>
      <c r="AG18" s="134">
        <f>'M 8'!G20</f>
        <v>540</v>
      </c>
      <c r="AH18" s="134">
        <f>'M 8'!H20</f>
        <v>1</v>
      </c>
      <c r="AI18" s="134">
        <f>'M 1'!J20</f>
        <v>7</v>
      </c>
      <c r="AJ18" s="134">
        <f>'M 1'!K20</f>
        <v>1149</v>
      </c>
      <c r="AK18" s="134">
        <f>'M 1'!L20</f>
        <v>2</v>
      </c>
      <c r="AL18" s="134">
        <f>'M 2'!J20</f>
        <v>19</v>
      </c>
      <c r="AM18" s="134">
        <f>'M 2'!K20</f>
        <v>0</v>
      </c>
      <c r="AN18" s="134">
        <f>'M 2'!L20</f>
        <v>0</v>
      </c>
      <c r="AO18" s="134">
        <f>'M 3'!J20</f>
        <v>10</v>
      </c>
      <c r="AP18" s="134">
        <f>'M 3'!K20</f>
        <v>580</v>
      </c>
      <c r="AQ18" s="134">
        <f>'M 3'!L20</f>
        <v>1</v>
      </c>
      <c r="AR18" s="134">
        <f>'M 4'!J20</f>
        <v>7</v>
      </c>
      <c r="AS18" s="134">
        <f>'M 4'!K20</f>
        <v>540</v>
      </c>
      <c r="AT18" s="134">
        <f>'M 4'!L20</f>
        <v>1</v>
      </c>
      <c r="AU18" s="134">
        <f>'M 5'!J20</f>
        <v>10</v>
      </c>
      <c r="AV18" s="134">
        <f>'M 5'!K20</f>
        <v>1000</v>
      </c>
      <c r="AW18" s="134">
        <f>'M 5'!L20</f>
        <v>2</v>
      </c>
      <c r="AX18" s="134">
        <f>'M 6'!J20</f>
        <v>14</v>
      </c>
      <c r="AY18" s="134">
        <f>'M 6'!K20</f>
        <v>0</v>
      </c>
      <c r="AZ18" s="134">
        <f>'M 6'!L20</f>
        <v>0</v>
      </c>
      <c r="BA18" s="134">
        <f>'M 7'!J20</f>
        <v>8</v>
      </c>
      <c r="BB18" s="134">
        <f>'M 7'!K20</f>
        <v>420</v>
      </c>
      <c r="BC18" s="134">
        <f>'M 7'!L20</f>
        <v>1</v>
      </c>
      <c r="BD18" s="134">
        <f>'M 8'!J20</f>
        <v>10</v>
      </c>
      <c r="BE18" s="134">
        <f>'M 8'!K20</f>
        <v>1094</v>
      </c>
      <c r="BF18" s="134">
        <f>'M 8'!L20</f>
        <v>2</v>
      </c>
      <c r="BG18" s="134">
        <f>'M 1'!N20</f>
        <v>18</v>
      </c>
      <c r="BH18" s="134">
        <f>'M 1'!O20</f>
        <v>0</v>
      </c>
      <c r="BI18" s="134">
        <f>'M 1'!P20</f>
        <v>0</v>
      </c>
      <c r="BJ18" s="134">
        <f>'M 2'!N20</f>
        <v>10</v>
      </c>
      <c r="BK18" s="134">
        <f>'M 2'!O20</f>
        <v>627</v>
      </c>
      <c r="BL18" s="134">
        <f>'M 2'!P20</f>
        <v>1</v>
      </c>
      <c r="BM18" s="134">
        <f>'M 3'!N20</f>
        <v>6</v>
      </c>
      <c r="BN18" s="134">
        <f>'M 3'!O20</f>
        <v>1070</v>
      </c>
      <c r="BO18" s="134">
        <f>'M 3'!P20</f>
        <v>2</v>
      </c>
      <c r="BP18" s="134">
        <f>'M 4'!N20</f>
        <v>13</v>
      </c>
      <c r="BQ18" s="134">
        <f>'M 4'!O20</f>
        <v>0</v>
      </c>
      <c r="BR18" s="134">
        <f>'M 4'!P20</f>
        <v>0</v>
      </c>
      <c r="BS18" s="134">
        <f>'M 5'!N20</f>
        <v>4</v>
      </c>
      <c r="BT18" s="134">
        <f>'M 5'!O20</f>
        <v>1130</v>
      </c>
      <c r="BU18" s="134">
        <f>'M 5'!P20</f>
        <v>2</v>
      </c>
      <c r="BV18" s="134">
        <f>'M 6'!N20</f>
        <v>7</v>
      </c>
      <c r="BW18" s="134">
        <f>'M 6'!O20</f>
        <v>530</v>
      </c>
      <c r="BX18" s="134">
        <f>'M 6'!P20</f>
        <v>1</v>
      </c>
      <c r="BY18" s="134">
        <f>'M 7'!N20</f>
        <v>7</v>
      </c>
      <c r="BZ18" s="134">
        <f>'M 7'!O20</f>
        <v>610</v>
      </c>
      <c r="CA18" s="134">
        <f>'M 7'!P20</f>
        <v>1</v>
      </c>
      <c r="CB18" s="134">
        <f>'M 8'!N20</f>
        <v>12</v>
      </c>
      <c r="CC18" s="134">
        <f>'M 8'!O20</f>
        <v>0</v>
      </c>
      <c r="CD18" s="134">
        <f>'M 8'!P20</f>
        <v>0</v>
      </c>
      <c r="CE18" s="134"/>
      <c r="CF18" s="134"/>
      <c r="CG18" s="134"/>
      <c r="CH18" s="134"/>
      <c r="CI18" s="134"/>
      <c r="CJ18" s="134"/>
      <c r="CK18" s="134"/>
      <c r="CL18" s="134"/>
      <c r="CM18" s="134"/>
      <c r="CN18" s="134"/>
      <c r="CO18" s="134"/>
      <c r="CP18" s="134"/>
    </row>
    <row r="19" spans="1:94" s="111" customFormat="1" ht="18" customHeight="1">
      <c r="A19" s="131">
        <v>12</v>
      </c>
      <c r="B19" s="132">
        <v>4</v>
      </c>
      <c r="C19" s="94" t="s">
        <v>110</v>
      </c>
      <c r="D19" s="94" t="s">
        <v>113</v>
      </c>
      <c r="E19" s="94" t="s">
        <v>112</v>
      </c>
      <c r="F19" s="94" t="s">
        <v>111</v>
      </c>
      <c r="G19" s="134">
        <f t="shared" si="0"/>
        <v>273</v>
      </c>
      <c r="H19" s="134">
        <f t="shared" si="1"/>
        <v>14190</v>
      </c>
      <c r="I19" s="134">
        <f t="shared" si="2"/>
        <v>26</v>
      </c>
      <c r="J19" s="123">
        <v>12</v>
      </c>
      <c r="K19" s="134">
        <f>'M 1'!F12</f>
        <v>10</v>
      </c>
      <c r="L19" s="134">
        <f>'M 1'!G12</f>
        <v>490</v>
      </c>
      <c r="M19" s="134">
        <f>'M 1'!H12</f>
        <v>1</v>
      </c>
      <c r="N19" s="134">
        <f>'M 2'!F12</f>
        <v>16</v>
      </c>
      <c r="O19" s="134">
        <f>'M 2'!G12</f>
        <v>0</v>
      </c>
      <c r="P19" s="134">
        <f>'M 2'!H12</f>
        <v>0</v>
      </c>
      <c r="Q19" s="134">
        <f>'M 3'!F12</f>
        <v>6</v>
      </c>
      <c r="R19" s="134">
        <f>'M 3'!G12</f>
        <v>1100</v>
      </c>
      <c r="S19" s="134">
        <f>'M 3'!H12</f>
        <v>2</v>
      </c>
      <c r="T19" s="134">
        <f>'M 4'!F12</f>
        <v>16</v>
      </c>
      <c r="U19" s="134">
        <f>'M 4'!G12</f>
        <v>0</v>
      </c>
      <c r="V19" s="134">
        <f>'M 4'!H12</f>
        <v>0</v>
      </c>
      <c r="W19" s="134">
        <f>'M 5'!F12</f>
        <v>4</v>
      </c>
      <c r="X19" s="134">
        <f>'M 5'!G12</f>
        <v>1130</v>
      </c>
      <c r="Y19" s="134">
        <f>'M 5'!H12</f>
        <v>2</v>
      </c>
      <c r="Z19" s="134">
        <f>'M 6'!F12</f>
        <v>15</v>
      </c>
      <c r="AA19" s="134">
        <f>'M 6'!G12</f>
        <v>0</v>
      </c>
      <c r="AB19" s="134">
        <f>'M 6'!H12</f>
        <v>0</v>
      </c>
      <c r="AC19" s="134">
        <f>'M 7'!F12</f>
        <v>9</v>
      </c>
      <c r="AD19" s="134">
        <f>'M 7'!G12</f>
        <v>560</v>
      </c>
      <c r="AE19" s="134">
        <f>'M 7'!H12</f>
        <v>1</v>
      </c>
      <c r="AF19" s="134">
        <f>'M 8'!F12</f>
        <v>16</v>
      </c>
      <c r="AG19" s="134">
        <f>'M 8'!G12</f>
        <v>0</v>
      </c>
      <c r="AH19" s="134">
        <f>'M 8'!H12</f>
        <v>0</v>
      </c>
      <c r="AI19" s="134">
        <f>'M 1'!J12</f>
        <v>18</v>
      </c>
      <c r="AJ19" s="134">
        <f>'M 1'!K12</f>
        <v>0</v>
      </c>
      <c r="AK19" s="134">
        <f>'M 1'!L12</f>
        <v>0</v>
      </c>
      <c r="AL19" s="134">
        <f>'M 2'!J12</f>
        <v>12</v>
      </c>
      <c r="AM19" s="134">
        <f>'M 2'!K12</f>
        <v>580</v>
      </c>
      <c r="AN19" s="134">
        <f>'M 2'!L12</f>
        <v>1</v>
      </c>
      <c r="AO19" s="134">
        <f>'M 3'!J12</f>
        <v>8</v>
      </c>
      <c r="AP19" s="134">
        <f>'M 3'!K12</f>
        <v>590</v>
      </c>
      <c r="AQ19" s="134">
        <f>'M 3'!L12</f>
        <v>1</v>
      </c>
      <c r="AR19" s="134">
        <f>'M 4'!J12</f>
        <v>8</v>
      </c>
      <c r="AS19" s="134">
        <f>'M 4'!K12</f>
        <v>510</v>
      </c>
      <c r="AT19" s="134">
        <f>'M 4'!L12</f>
        <v>1</v>
      </c>
      <c r="AU19" s="134">
        <f>'M 5'!J12</f>
        <v>19</v>
      </c>
      <c r="AV19" s="134">
        <f>'M 5'!K12</f>
        <v>0</v>
      </c>
      <c r="AW19" s="134">
        <f>'M 5'!L12</f>
        <v>0</v>
      </c>
      <c r="AX19" s="134">
        <f>'M 6'!J12</f>
        <v>14</v>
      </c>
      <c r="AY19" s="134">
        <f>'M 6'!K12</f>
        <v>0</v>
      </c>
      <c r="AZ19" s="134">
        <f>'M 6'!L12</f>
        <v>0</v>
      </c>
      <c r="BA19" s="134">
        <f>'M 7'!J12</f>
        <v>14</v>
      </c>
      <c r="BB19" s="134">
        <f>'M 7'!K12</f>
        <v>0</v>
      </c>
      <c r="BC19" s="134">
        <f>'M 7'!L12</f>
        <v>0</v>
      </c>
      <c r="BD19" s="134">
        <f>'M 8'!J12</f>
        <v>18</v>
      </c>
      <c r="BE19" s="134">
        <f>'M 8'!K12</f>
        <v>0</v>
      </c>
      <c r="BF19" s="134">
        <f>'M 8'!L12</f>
        <v>0</v>
      </c>
      <c r="BG19" s="134">
        <f>'M 1'!N12</f>
        <v>2</v>
      </c>
      <c r="BH19" s="134">
        <f>'M 1'!O12</f>
        <v>3380</v>
      </c>
      <c r="BI19" s="134">
        <f>'M 1'!P12</f>
        <v>6</v>
      </c>
      <c r="BJ19" s="134">
        <f>'M 2'!N12</f>
        <v>2</v>
      </c>
      <c r="BK19" s="134">
        <f>'M 2'!O12</f>
        <v>2640</v>
      </c>
      <c r="BL19" s="134">
        <f>'M 2'!P12</f>
        <v>5</v>
      </c>
      <c r="BM19" s="134">
        <f>'M 3'!N12</f>
        <v>17</v>
      </c>
      <c r="BN19" s="134">
        <f>'M 3'!O12</f>
        <v>0</v>
      </c>
      <c r="BO19" s="134">
        <f>'M 3'!P12</f>
        <v>0</v>
      </c>
      <c r="BP19" s="134">
        <f>'M 4'!N12</f>
        <v>13</v>
      </c>
      <c r="BQ19" s="134">
        <f>'M 4'!O12</f>
        <v>0</v>
      </c>
      <c r="BR19" s="134">
        <f>'M 4'!P12</f>
        <v>0</v>
      </c>
      <c r="BS19" s="134">
        <f>'M 5'!N12</f>
        <v>1</v>
      </c>
      <c r="BT19" s="134">
        <f>'M 5'!O12</f>
        <v>2680</v>
      </c>
      <c r="BU19" s="134">
        <f>'M 5'!P12</f>
        <v>5</v>
      </c>
      <c r="BV19" s="134">
        <f>'M 6'!N12</f>
        <v>7</v>
      </c>
      <c r="BW19" s="134">
        <f>'M 6'!O12</f>
        <v>530</v>
      </c>
      <c r="BX19" s="134">
        <f>'M 6'!P12</f>
        <v>1</v>
      </c>
      <c r="BY19" s="134">
        <f>'M 7'!N12</f>
        <v>16</v>
      </c>
      <c r="BZ19" s="134">
        <f>'M 7'!O12</f>
        <v>0</v>
      </c>
      <c r="CA19" s="134">
        <f>'M 7'!P12</f>
        <v>0</v>
      </c>
      <c r="CB19" s="134">
        <f>'M 8'!N12</f>
        <v>12</v>
      </c>
      <c r="CC19" s="134">
        <f>'M 8'!O12</f>
        <v>0</v>
      </c>
      <c r="CD19" s="134">
        <f>'M 8'!P12</f>
        <v>0</v>
      </c>
      <c r="CE19" s="134"/>
      <c r="CF19" s="134"/>
      <c r="CG19" s="134"/>
      <c r="CH19" s="134"/>
      <c r="CI19" s="134"/>
      <c r="CJ19" s="134"/>
      <c r="CK19" s="134"/>
      <c r="CL19" s="134"/>
      <c r="CM19" s="134"/>
      <c r="CN19" s="134"/>
      <c r="CO19" s="134"/>
      <c r="CP19" s="134"/>
    </row>
    <row r="20" spans="1:94" s="111" customFormat="1" ht="18" customHeight="1">
      <c r="A20" s="131">
        <v>13</v>
      </c>
      <c r="B20" s="131">
        <v>6</v>
      </c>
      <c r="C20" s="135"/>
      <c r="D20" s="94" t="s">
        <v>119</v>
      </c>
      <c r="E20" s="94" t="s">
        <v>118</v>
      </c>
      <c r="F20" s="94" t="s">
        <v>120</v>
      </c>
      <c r="G20" s="134">
        <f t="shared" si="0"/>
        <v>286</v>
      </c>
      <c r="H20" s="134">
        <f t="shared" si="1"/>
        <v>10550</v>
      </c>
      <c r="I20" s="134">
        <f t="shared" si="2"/>
        <v>19</v>
      </c>
      <c r="J20" s="123">
        <v>13</v>
      </c>
      <c r="K20" s="134">
        <f>'M 1'!F14</f>
        <v>16</v>
      </c>
      <c r="L20" s="134">
        <f>'M 1'!G14</f>
        <v>0</v>
      </c>
      <c r="M20" s="134">
        <f>'M 1'!H14</f>
        <v>0</v>
      </c>
      <c r="N20" s="134">
        <f>'M 2'!F14</f>
        <v>7</v>
      </c>
      <c r="O20" s="134">
        <f>'M 2'!G14</f>
        <v>520</v>
      </c>
      <c r="P20" s="134">
        <f>'M 2'!H14</f>
        <v>1</v>
      </c>
      <c r="Q20" s="134">
        <f>'M 3'!F14</f>
        <v>18</v>
      </c>
      <c r="R20" s="134">
        <f>'M 3'!G14</f>
        <v>0</v>
      </c>
      <c r="S20" s="134">
        <f>'M 3'!H14</f>
        <v>0</v>
      </c>
      <c r="T20" s="134">
        <f>'M 4'!F14</f>
        <v>8</v>
      </c>
      <c r="U20" s="134">
        <f>'M 4'!G14</f>
        <v>660</v>
      </c>
      <c r="V20" s="134">
        <f>'M 4'!H14</f>
        <v>1</v>
      </c>
      <c r="W20" s="134">
        <f>'M 5'!F14</f>
        <v>15</v>
      </c>
      <c r="X20" s="134">
        <f>'M 5'!G14</f>
        <v>0</v>
      </c>
      <c r="Y20" s="134">
        <f>'M 5'!H14</f>
        <v>0</v>
      </c>
      <c r="Z20" s="134">
        <f>'M 6'!F14</f>
        <v>7</v>
      </c>
      <c r="AA20" s="134">
        <f>'M 6'!G14</f>
        <v>560</v>
      </c>
      <c r="AB20" s="134">
        <f>'M 6'!H14</f>
        <v>1</v>
      </c>
      <c r="AC20" s="134">
        <f>'M 7'!F14</f>
        <v>5</v>
      </c>
      <c r="AD20" s="134">
        <f>'M 7'!G14</f>
        <v>1140</v>
      </c>
      <c r="AE20" s="134">
        <f>'M 7'!H14</f>
        <v>2</v>
      </c>
      <c r="AF20" s="134">
        <f>'M 8'!F14</f>
        <v>8</v>
      </c>
      <c r="AG20" s="134">
        <f>'M 8'!G14</f>
        <v>550</v>
      </c>
      <c r="AH20" s="134">
        <f>'M 8'!H14</f>
        <v>1</v>
      </c>
      <c r="AI20" s="134">
        <f>'M 1'!J14</f>
        <v>18</v>
      </c>
      <c r="AJ20" s="134">
        <f>'M 1'!K14</f>
        <v>0</v>
      </c>
      <c r="AK20" s="134">
        <f>'M 1'!L14</f>
        <v>0</v>
      </c>
      <c r="AL20" s="134">
        <f>'M 2'!J14</f>
        <v>13</v>
      </c>
      <c r="AM20" s="134">
        <f>'M 2'!K14</f>
        <v>500</v>
      </c>
      <c r="AN20" s="134">
        <f>'M 2'!L14</f>
        <v>1</v>
      </c>
      <c r="AO20" s="134">
        <f>'M 3'!J14</f>
        <v>2</v>
      </c>
      <c r="AP20" s="134">
        <f>'M 3'!K14</f>
        <v>2080</v>
      </c>
      <c r="AQ20" s="134">
        <f>'M 3'!L14</f>
        <v>4</v>
      </c>
      <c r="AR20" s="134">
        <f>'M 4'!J14</f>
        <v>14</v>
      </c>
      <c r="AS20" s="134">
        <f>'M 4'!K14</f>
        <v>0</v>
      </c>
      <c r="AT20" s="134">
        <f>'M 4'!L14</f>
        <v>0</v>
      </c>
      <c r="AU20" s="134">
        <f>'M 5'!J14</f>
        <v>2</v>
      </c>
      <c r="AV20" s="134">
        <f>'M 5'!K14</f>
        <v>2910</v>
      </c>
      <c r="AW20" s="134">
        <f>'M 5'!L14</f>
        <v>5</v>
      </c>
      <c r="AX20" s="134">
        <f>'M 6'!J14</f>
        <v>7</v>
      </c>
      <c r="AY20" s="134">
        <f>'M 6'!K14</f>
        <v>520</v>
      </c>
      <c r="AZ20" s="134">
        <f>'M 6'!L14</f>
        <v>1</v>
      </c>
      <c r="BA20" s="134">
        <f>'M 7'!J14</f>
        <v>14</v>
      </c>
      <c r="BB20" s="134">
        <f>'M 7'!K14</f>
        <v>0</v>
      </c>
      <c r="BC20" s="134">
        <f>'M 7'!L14</f>
        <v>0</v>
      </c>
      <c r="BD20" s="134">
        <f>'M 8'!J14</f>
        <v>8</v>
      </c>
      <c r="BE20" s="134">
        <f>'M 8'!K14</f>
        <v>1110</v>
      </c>
      <c r="BF20" s="134">
        <f>'M 8'!L14</f>
        <v>2</v>
      </c>
      <c r="BG20" s="134">
        <f>'M 1'!N14</f>
        <v>18</v>
      </c>
      <c r="BH20" s="134">
        <f>'M 1'!O14</f>
        <v>0</v>
      </c>
      <c r="BI20" s="134">
        <f>'M 1'!P14</f>
        <v>0</v>
      </c>
      <c r="BJ20" s="134">
        <f>'M 2'!N14</f>
        <v>18</v>
      </c>
      <c r="BK20" s="134">
        <f>'M 2'!O14</f>
        <v>0</v>
      </c>
      <c r="BL20" s="134">
        <f>'M 2'!P14</f>
        <v>0</v>
      </c>
      <c r="BM20" s="134">
        <f>'M 3'!N14</f>
        <v>17</v>
      </c>
      <c r="BN20" s="134">
        <f>'M 3'!O14</f>
        <v>0</v>
      </c>
      <c r="BO20" s="134">
        <f>'M 3'!P14</f>
        <v>0</v>
      </c>
      <c r="BP20" s="134">
        <f>'M 4'!N14</f>
        <v>13</v>
      </c>
      <c r="BQ20" s="134">
        <f>'M 4'!O14</f>
        <v>0</v>
      </c>
      <c r="BR20" s="134">
        <f>'M 4'!P14</f>
        <v>0</v>
      </c>
      <c r="BS20" s="134">
        <f>'M 5'!N14</f>
        <v>16</v>
      </c>
      <c r="BT20" s="134">
        <f>'M 5'!O14</f>
        <v>0</v>
      </c>
      <c r="BU20" s="134">
        <f>'M 5'!P14</f>
        <v>0</v>
      </c>
      <c r="BV20" s="134">
        <f>'M 6'!N14</f>
        <v>14</v>
      </c>
      <c r="BW20" s="134">
        <f>'M 6'!O14</f>
        <v>0</v>
      </c>
      <c r="BX20" s="134">
        <f>'M 6'!P14</f>
        <v>0</v>
      </c>
      <c r="BY20" s="134">
        <f>'M 7'!N14</f>
        <v>16</v>
      </c>
      <c r="BZ20" s="134">
        <f>'M 7'!O14</f>
        <v>0</v>
      </c>
      <c r="CA20" s="134">
        <f>'M 7'!P14</f>
        <v>0</v>
      </c>
      <c r="CB20" s="134">
        <f>'M 8'!N14</f>
        <v>12</v>
      </c>
      <c r="CC20" s="134">
        <f>'M 8'!O14</f>
        <v>0</v>
      </c>
      <c r="CD20" s="134">
        <f>'M 8'!P14</f>
        <v>0</v>
      </c>
      <c r="CE20" s="134"/>
      <c r="CF20" s="134"/>
      <c r="CG20" s="134"/>
      <c r="CH20" s="134"/>
      <c r="CI20" s="134"/>
      <c r="CJ20" s="134"/>
      <c r="CK20" s="134"/>
      <c r="CL20" s="134"/>
      <c r="CM20" s="134"/>
      <c r="CN20" s="134"/>
      <c r="CO20" s="134"/>
      <c r="CP20" s="134"/>
    </row>
    <row r="21" spans="1:94" s="111" customFormat="1" ht="18" customHeight="1">
      <c r="A21" s="131">
        <v>14</v>
      </c>
      <c r="B21" s="131">
        <v>8</v>
      </c>
      <c r="C21" s="94" t="s">
        <v>124</v>
      </c>
      <c r="D21" s="94" t="s">
        <v>125</v>
      </c>
      <c r="E21" s="94" t="s">
        <v>127</v>
      </c>
      <c r="F21" s="94" t="s">
        <v>126</v>
      </c>
      <c r="G21" s="134">
        <f t="shared" si="0"/>
        <v>296</v>
      </c>
      <c r="H21" s="134">
        <f t="shared" si="1"/>
        <v>7769</v>
      </c>
      <c r="I21" s="134">
        <f t="shared" si="2"/>
        <v>14</v>
      </c>
      <c r="J21" s="123">
        <v>14</v>
      </c>
      <c r="K21" s="134">
        <f>'M 1'!F16</f>
        <v>16</v>
      </c>
      <c r="L21" s="134">
        <f>'M 1'!G16</f>
        <v>0</v>
      </c>
      <c r="M21" s="134">
        <f>'M 1'!H16</f>
        <v>0</v>
      </c>
      <c r="N21" s="134">
        <f>'M 2'!F16</f>
        <v>16</v>
      </c>
      <c r="O21" s="134">
        <f>'M 2'!G16</f>
        <v>0</v>
      </c>
      <c r="P21" s="134">
        <f>'M 2'!H16</f>
        <v>0</v>
      </c>
      <c r="Q21" s="134">
        <f>'M 3'!F16</f>
        <v>8</v>
      </c>
      <c r="R21" s="134">
        <f>'M 3'!G16</f>
        <v>640</v>
      </c>
      <c r="S21" s="134">
        <f>'M 3'!H16</f>
        <v>1</v>
      </c>
      <c r="T21" s="134">
        <f>'M 4'!F16</f>
        <v>16</v>
      </c>
      <c r="U21" s="134">
        <f>'M 4'!G16</f>
        <v>0</v>
      </c>
      <c r="V21" s="134">
        <f>'M 4'!H16</f>
        <v>0</v>
      </c>
      <c r="W21" s="134">
        <f>'M 5'!F16</f>
        <v>15</v>
      </c>
      <c r="X21" s="134">
        <f>'M 5'!G16</f>
        <v>0</v>
      </c>
      <c r="Y21" s="134">
        <f>'M 5'!H16</f>
        <v>0</v>
      </c>
      <c r="Z21" s="134">
        <f>'M 6'!F16</f>
        <v>15</v>
      </c>
      <c r="AA21" s="134">
        <f>'M 6'!G16</f>
        <v>0</v>
      </c>
      <c r="AB21" s="134">
        <f>'M 6'!H16</f>
        <v>0</v>
      </c>
      <c r="AC21" s="134">
        <f>'M 7'!F16</f>
        <v>19</v>
      </c>
      <c r="AD21" s="134">
        <f>'M 7'!G16</f>
        <v>0</v>
      </c>
      <c r="AE21" s="134">
        <f>'M 7'!H16</f>
        <v>0</v>
      </c>
      <c r="AF21" s="134">
        <f>'M 8'!F16</f>
        <v>7</v>
      </c>
      <c r="AG21" s="134">
        <f>'M 8'!G16</f>
        <v>600</v>
      </c>
      <c r="AH21" s="134">
        <f>'M 8'!H16</f>
        <v>1</v>
      </c>
      <c r="AI21" s="134">
        <f>'M 1'!J16</f>
        <v>10</v>
      </c>
      <c r="AJ21" s="134">
        <f>'M 1'!K16</f>
        <v>1060</v>
      </c>
      <c r="AK21" s="134">
        <f>'M 1'!L16</f>
        <v>2</v>
      </c>
      <c r="AL21" s="134">
        <f>'M 2'!J16</f>
        <v>6</v>
      </c>
      <c r="AM21" s="134">
        <f>'M 2'!K16</f>
        <v>1119</v>
      </c>
      <c r="AN21" s="134">
        <f>'M 2'!L16</f>
        <v>2</v>
      </c>
      <c r="AO21" s="134">
        <f>'M 3'!J16</f>
        <v>17</v>
      </c>
      <c r="AP21" s="134">
        <f>'M 3'!K16</f>
        <v>0</v>
      </c>
      <c r="AQ21" s="134">
        <f>'M 3'!L16</f>
        <v>0</v>
      </c>
      <c r="AR21" s="134">
        <f>'M 4'!J16</f>
        <v>14</v>
      </c>
      <c r="AS21" s="134">
        <f>'M 4'!K16</f>
        <v>0</v>
      </c>
      <c r="AT21" s="134">
        <f>'M 4'!L16</f>
        <v>0</v>
      </c>
      <c r="AU21" s="134">
        <f>'M 5'!J16</f>
        <v>19</v>
      </c>
      <c r="AV21" s="134">
        <f>'M 5'!K16</f>
        <v>0</v>
      </c>
      <c r="AW21" s="134">
        <f>'M 5'!L16</f>
        <v>0</v>
      </c>
      <c r="AX21" s="134">
        <f>'M 6'!J16</f>
        <v>14</v>
      </c>
      <c r="AY21" s="134">
        <f>'M 6'!K16</f>
        <v>0</v>
      </c>
      <c r="AZ21" s="134">
        <f>'M 6'!L16</f>
        <v>0</v>
      </c>
      <c r="BA21" s="134">
        <f>'M 7'!J16</f>
        <v>14</v>
      </c>
      <c r="BB21" s="134">
        <f>'M 7'!K16</f>
        <v>0</v>
      </c>
      <c r="BC21" s="134">
        <f>'M 7'!L16</f>
        <v>0</v>
      </c>
      <c r="BD21" s="134">
        <f>'M 8'!J16</f>
        <v>18</v>
      </c>
      <c r="BE21" s="134">
        <f>'M 8'!K16</f>
        <v>0</v>
      </c>
      <c r="BF21" s="134">
        <f>'M 8'!L16</f>
        <v>0</v>
      </c>
      <c r="BG21" s="134">
        <f>'M 1'!N16</f>
        <v>10</v>
      </c>
      <c r="BH21" s="134">
        <f>'M 1'!O16</f>
        <v>1060</v>
      </c>
      <c r="BI21" s="134">
        <f>'M 1'!P16</f>
        <v>2</v>
      </c>
      <c r="BJ21" s="134">
        <f>'M 2'!N16</f>
        <v>7</v>
      </c>
      <c r="BK21" s="134">
        <f>'M 2'!O16</f>
        <v>1060</v>
      </c>
      <c r="BL21" s="134">
        <f>'M 2'!P16</f>
        <v>2</v>
      </c>
      <c r="BM21" s="134">
        <f>'M 3'!N16</f>
        <v>7</v>
      </c>
      <c r="BN21" s="134">
        <f>'M 3'!O16</f>
        <v>530</v>
      </c>
      <c r="BO21" s="134">
        <f>'M 3'!P16</f>
        <v>1</v>
      </c>
      <c r="BP21" s="134">
        <f>'M 4'!N16</f>
        <v>6</v>
      </c>
      <c r="BQ21" s="134">
        <f>'M 4'!O16</f>
        <v>530</v>
      </c>
      <c r="BR21" s="134">
        <f>'M 4'!P16</f>
        <v>1</v>
      </c>
      <c r="BS21" s="134">
        <f>'M 5'!N16</f>
        <v>9</v>
      </c>
      <c r="BT21" s="134">
        <f>'M 5'!O16</f>
        <v>590</v>
      </c>
      <c r="BU21" s="134">
        <f>'M 5'!P16</f>
        <v>1</v>
      </c>
      <c r="BV21" s="134">
        <f>'M 6'!N16</f>
        <v>5</v>
      </c>
      <c r="BW21" s="134">
        <f>'M 6'!O16</f>
        <v>580</v>
      </c>
      <c r="BX21" s="134">
        <f>'M 6'!P16</f>
        <v>1</v>
      </c>
      <c r="BY21" s="134">
        <f>'M 7'!N16</f>
        <v>16</v>
      </c>
      <c r="BZ21" s="134">
        <f>'M 7'!O16</f>
        <v>0</v>
      </c>
      <c r="CA21" s="134">
        <f>'M 7'!P16</f>
        <v>0</v>
      </c>
      <c r="CB21" s="134">
        <f>'M 8'!N16</f>
        <v>12</v>
      </c>
      <c r="CC21" s="134">
        <f>'M 8'!O16</f>
        <v>0</v>
      </c>
      <c r="CD21" s="134">
        <f>'M 8'!P16</f>
        <v>0</v>
      </c>
      <c r="CE21" s="134"/>
      <c r="CF21" s="134"/>
      <c r="CG21" s="134"/>
      <c r="CH21" s="134"/>
      <c r="CI21" s="134"/>
      <c r="CJ21" s="134"/>
      <c r="CK21" s="134"/>
      <c r="CL21" s="134"/>
      <c r="CM21" s="134"/>
      <c r="CN21" s="134"/>
      <c r="CO21" s="134"/>
      <c r="CP21" s="134"/>
    </row>
    <row r="22" spans="1:94" s="111" customFormat="1" ht="18" customHeight="1">
      <c r="A22" s="131">
        <v>15</v>
      </c>
      <c r="B22" s="131">
        <v>1</v>
      </c>
      <c r="C22" s="94" t="s">
        <v>100</v>
      </c>
      <c r="D22" s="94" t="s">
        <v>102</v>
      </c>
      <c r="E22" s="94" t="s">
        <v>103</v>
      </c>
      <c r="F22" s="94" t="s">
        <v>101</v>
      </c>
      <c r="G22" s="134">
        <f t="shared" si="0"/>
        <v>307</v>
      </c>
      <c r="H22" s="134">
        <f t="shared" si="1"/>
        <v>6164</v>
      </c>
      <c r="I22" s="134">
        <f t="shared" si="2"/>
        <v>11</v>
      </c>
      <c r="J22" s="123">
        <v>15</v>
      </c>
      <c r="K22" s="134">
        <f>'M 1'!F9</f>
        <v>9</v>
      </c>
      <c r="L22" s="134">
        <f>'M 1'!G9</f>
        <v>520</v>
      </c>
      <c r="M22" s="134">
        <f>'M 1'!H9</f>
        <v>1</v>
      </c>
      <c r="N22" s="134">
        <f>'M 2'!F9</f>
        <v>16</v>
      </c>
      <c r="O22" s="134">
        <f>'M 2'!G9</f>
        <v>0</v>
      </c>
      <c r="P22" s="134">
        <f>'M 2'!H9</f>
        <v>0</v>
      </c>
      <c r="Q22" s="134">
        <f>'M 3'!F9</f>
        <v>9</v>
      </c>
      <c r="R22" s="134">
        <f>'M 3'!G9</f>
        <v>540</v>
      </c>
      <c r="S22" s="134">
        <f>'M 3'!H9</f>
        <v>1</v>
      </c>
      <c r="T22" s="134">
        <f>'M 4'!F9</f>
        <v>16</v>
      </c>
      <c r="U22" s="134">
        <f>'M 4'!G9</f>
        <v>0</v>
      </c>
      <c r="V22" s="134">
        <f>'M 4'!H9</f>
        <v>0</v>
      </c>
      <c r="W22" s="134">
        <f>'M 5'!F9</f>
        <v>15</v>
      </c>
      <c r="X22" s="134">
        <f>'M 5'!G9</f>
        <v>0</v>
      </c>
      <c r="Y22" s="134">
        <f>'M 5'!H9</f>
        <v>0</v>
      </c>
      <c r="Z22" s="134">
        <f>'M 6'!F9</f>
        <v>9</v>
      </c>
      <c r="AA22" s="134">
        <f>'M 6'!G9</f>
        <v>555</v>
      </c>
      <c r="AB22" s="134">
        <f>'M 6'!H9</f>
        <v>1</v>
      </c>
      <c r="AC22" s="134">
        <f>'M 7'!F9</f>
        <v>9</v>
      </c>
      <c r="AD22" s="134">
        <f>'M 7'!G9</f>
        <v>560</v>
      </c>
      <c r="AE22" s="134">
        <f>'M 7'!H9</f>
        <v>1</v>
      </c>
      <c r="AF22" s="134">
        <f>'M 8'!F9</f>
        <v>16</v>
      </c>
      <c r="AG22" s="134">
        <f>'M 8'!G9</f>
        <v>0</v>
      </c>
      <c r="AH22" s="134">
        <f>'M 8'!H9</f>
        <v>0</v>
      </c>
      <c r="AI22" s="134">
        <f>'M 1'!J9</f>
        <v>18</v>
      </c>
      <c r="AJ22" s="134">
        <f>'M 1'!K9</f>
        <v>0</v>
      </c>
      <c r="AK22" s="134">
        <f>'M 1'!L9</f>
        <v>0</v>
      </c>
      <c r="AL22" s="134">
        <f>'M 2'!J9</f>
        <v>19</v>
      </c>
      <c r="AM22" s="134">
        <f>'M 2'!K9</f>
        <v>0</v>
      </c>
      <c r="AN22" s="134">
        <f>'M 2'!L9</f>
        <v>0</v>
      </c>
      <c r="AO22" s="134">
        <f>'M 3'!J9</f>
        <v>9</v>
      </c>
      <c r="AP22" s="134">
        <f>'M 3'!K9</f>
        <v>581</v>
      </c>
      <c r="AQ22" s="134">
        <f>'M 3'!L9</f>
        <v>1</v>
      </c>
      <c r="AR22" s="134">
        <f>'M 4'!J9</f>
        <v>14</v>
      </c>
      <c r="AS22" s="134">
        <f>'M 4'!K9</f>
        <v>0</v>
      </c>
      <c r="AT22" s="134">
        <f>'M 4'!L9</f>
        <v>0</v>
      </c>
      <c r="AU22" s="134">
        <f>'M 5'!J9</f>
        <v>11</v>
      </c>
      <c r="AV22" s="134">
        <f>'M 5'!K9</f>
        <v>581</v>
      </c>
      <c r="AW22" s="134">
        <f>'M 5'!L9</f>
        <v>1</v>
      </c>
      <c r="AX22" s="134">
        <f>'M 6'!J9</f>
        <v>14</v>
      </c>
      <c r="AY22" s="134">
        <f>'M 6'!K9</f>
        <v>0</v>
      </c>
      <c r="AZ22" s="134">
        <f>'M 6'!L9</f>
        <v>0</v>
      </c>
      <c r="BA22" s="134">
        <f>'M 7'!J9</f>
        <v>7</v>
      </c>
      <c r="BB22" s="134">
        <f>'M 7'!K9</f>
        <v>525</v>
      </c>
      <c r="BC22" s="134">
        <f>'M 7'!L9</f>
        <v>1</v>
      </c>
      <c r="BD22" s="134">
        <f>'M 8'!J9</f>
        <v>6</v>
      </c>
      <c r="BE22" s="134">
        <f>'M 8'!K9</f>
        <v>1142</v>
      </c>
      <c r="BF22" s="134">
        <f>'M 8'!L9</f>
        <v>2</v>
      </c>
      <c r="BG22" s="134">
        <f>'M 1'!N9</f>
        <v>11</v>
      </c>
      <c r="BH22" s="134">
        <f>'M 1'!O9</f>
        <v>590</v>
      </c>
      <c r="BI22" s="134">
        <f>'M 1'!P9</f>
        <v>1</v>
      </c>
      <c r="BJ22" s="134">
        <f>'M 2'!N9</f>
        <v>18</v>
      </c>
      <c r="BK22" s="134">
        <f>'M 2'!O9</f>
        <v>0</v>
      </c>
      <c r="BL22" s="134">
        <f>'M 2'!P9</f>
        <v>0</v>
      </c>
      <c r="BM22" s="134">
        <f>'M 3'!N9</f>
        <v>17</v>
      </c>
      <c r="BN22" s="134">
        <f>'M 3'!O9</f>
        <v>0</v>
      </c>
      <c r="BO22" s="134">
        <f>'M 3'!P9</f>
        <v>0</v>
      </c>
      <c r="BP22" s="134">
        <f>'M 4'!N9</f>
        <v>13</v>
      </c>
      <c r="BQ22" s="134">
        <f>'M 4'!O9</f>
        <v>0</v>
      </c>
      <c r="BR22" s="134">
        <f>'M 4'!P9</f>
        <v>0</v>
      </c>
      <c r="BS22" s="134">
        <f>'M 5'!N9</f>
        <v>16</v>
      </c>
      <c r="BT22" s="134">
        <f>'M 5'!O9</f>
        <v>0</v>
      </c>
      <c r="BU22" s="134">
        <f>'M 5'!P9</f>
        <v>0</v>
      </c>
      <c r="BV22" s="134">
        <f>'M 6'!N9</f>
        <v>14</v>
      </c>
      <c r="BW22" s="134">
        <f>'M 6'!O9</f>
        <v>0</v>
      </c>
      <c r="BX22" s="134">
        <f>'M 6'!P9</f>
        <v>0</v>
      </c>
      <c r="BY22" s="134">
        <f>'M 7'!N9</f>
        <v>16</v>
      </c>
      <c r="BZ22" s="134">
        <f>'M 7'!O9</f>
        <v>0</v>
      </c>
      <c r="CA22" s="134">
        <f>'M 7'!P9</f>
        <v>0</v>
      </c>
      <c r="CB22" s="134">
        <f>'M 8'!N9</f>
        <v>5</v>
      </c>
      <c r="CC22" s="134">
        <f>'M 8'!O9</f>
        <v>570</v>
      </c>
      <c r="CD22" s="134">
        <f>'M 8'!P9</f>
        <v>1</v>
      </c>
      <c r="CE22" s="134"/>
      <c r="CF22" s="134"/>
      <c r="CG22" s="134"/>
      <c r="CH22" s="134"/>
      <c r="CI22" s="134"/>
      <c r="CJ22" s="134"/>
      <c r="CK22" s="134"/>
      <c r="CL22" s="134"/>
      <c r="CM22" s="134"/>
      <c r="CN22" s="134"/>
      <c r="CO22" s="134"/>
      <c r="CP22" s="134"/>
    </row>
    <row r="23" spans="1:94" s="111" customFormat="1" ht="18" customHeight="1">
      <c r="A23" s="128"/>
      <c r="B23" s="128"/>
      <c r="C23" s="128"/>
      <c r="D23" s="129"/>
      <c r="E23" s="129"/>
      <c r="F23" s="129"/>
      <c r="G23" s="131" t="s">
        <v>22</v>
      </c>
      <c r="H23" s="131" t="s">
        <v>21</v>
      </c>
      <c r="I23" s="131" t="s">
        <v>25</v>
      </c>
      <c r="J23" s="130"/>
      <c r="K23" s="131" t="s">
        <v>22</v>
      </c>
      <c r="L23" s="131" t="s">
        <v>21</v>
      </c>
      <c r="M23" s="131" t="s">
        <v>25</v>
      </c>
      <c r="N23" s="131" t="s">
        <v>22</v>
      </c>
      <c r="O23" s="131" t="s">
        <v>21</v>
      </c>
      <c r="P23" s="131" t="s">
        <v>25</v>
      </c>
      <c r="Q23" s="131" t="s">
        <v>22</v>
      </c>
      <c r="R23" s="131" t="s">
        <v>21</v>
      </c>
      <c r="S23" s="131" t="s">
        <v>25</v>
      </c>
      <c r="T23" s="131" t="s">
        <v>22</v>
      </c>
      <c r="U23" s="131" t="s">
        <v>21</v>
      </c>
      <c r="V23" s="131" t="s">
        <v>25</v>
      </c>
      <c r="W23" s="131" t="str">
        <f>'M 5'!F8</f>
        <v>Rank</v>
      </c>
      <c r="X23" s="131" t="str">
        <f>'M 5'!G8</f>
        <v>Points</v>
      </c>
      <c r="Y23" s="131" t="str">
        <f>'M 5'!H8</f>
        <v># Fish</v>
      </c>
      <c r="Z23" s="131" t="str">
        <f>'M 6'!F8</f>
        <v>Rank</v>
      </c>
      <c r="AA23" s="131" t="str">
        <f>'M 6'!G8</f>
        <v>Points</v>
      </c>
      <c r="AB23" s="131" t="str">
        <f>'M 6'!H8</f>
        <v># Fish</v>
      </c>
      <c r="AC23" s="131" t="str">
        <f>'M 7'!F8</f>
        <v>Rank</v>
      </c>
      <c r="AD23" s="131" t="str">
        <f>'M 7'!G8</f>
        <v>Points</v>
      </c>
      <c r="AE23" s="131" t="str">
        <f>'M 7'!H8</f>
        <v># Fish</v>
      </c>
      <c r="AF23" s="131" t="str">
        <f>'M 8'!F8</f>
        <v>Rank</v>
      </c>
      <c r="AG23" s="131" t="str">
        <f>'M 8'!G8</f>
        <v>Points</v>
      </c>
      <c r="AH23" s="131" t="str">
        <f>'M 8'!H8</f>
        <v># Fish</v>
      </c>
      <c r="AI23" s="131" t="s">
        <v>22</v>
      </c>
      <c r="AJ23" s="131" t="s">
        <v>21</v>
      </c>
      <c r="AK23" s="131" t="s">
        <v>25</v>
      </c>
      <c r="AL23" s="131" t="s">
        <v>22</v>
      </c>
      <c r="AM23" s="131" t="s">
        <v>21</v>
      </c>
      <c r="AN23" s="131" t="s">
        <v>25</v>
      </c>
      <c r="AO23" s="131" t="s">
        <v>22</v>
      </c>
      <c r="AP23" s="131" t="s">
        <v>21</v>
      </c>
      <c r="AQ23" s="131" t="s">
        <v>25</v>
      </c>
      <c r="AR23" s="131" t="s">
        <v>22</v>
      </c>
      <c r="AS23" s="131" t="s">
        <v>21</v>
      </c>
      <c r="AT23" s="131" t="s">
        <v>25</v>
      </c>
      <c r="AU23" s="131" t="str">
        <f>'M 6'!J8</f>
        <v>Rank</v>
      </c>
      <c r="AV23" s="131" t="str">
        <f>'M 6'!K8</f>
        <v>Points</v>
      </c>
      <c r="AW23" s="131" t="str">
        <f>'M 6'!L8</f>
        <v># Fish</v>
      </c>
      <c r="AX23" s="131" t="str">
        <f>'M 6'!J8</f>
        <v>Rank</v>
      </c>
      <c r="AY23" s="131" t="str">
        <f>'M 6'!K8</f>
        <v>Points</v>
      </c>
      <c r="AZ23" s="131" t="str">
        <f>'M 6'!L8</f>
        <v># Fish</v>
      </c>
      <c r="BA23" s="131" t="str">
        <f>'M 7'!J8</f>
        <v>Rank</v>
      </c>
      <c r="BB23" s="131" t="str">
        <f>'M 7'!K8</f>
        <v>Points</v>
      </c>
      <c r="BC23" s="131" t="str">
        <f>'M 7'!L8</f>
        <v># Fish</v>
      </c>
      <c r="BD23" s="131" t="str">
        <f>'M 8'!J8</f>
        <v>Rank</v>
      </c>
      <c r="BE23" s="131" t="str">
        <f>'M 8'!K8</f>
        <v>Points</v>
      </c>
      <c r="BF23" s="131" t="str">
        <f>'M 8'!L8</f>
        <v># Fish</v>
      </c>
      <c r="BG23" s="131" t="s">
        <v>22</v>
      </c>
      <c r="BH23" s="131" t="s">
        <v>21</v>
      </c>
      <c r="BI23" s="131" t="s">
        <v>25</v>
      </c>
      <c r="BJ23" s="131" t="s">
        <v>22</v>
      </c>
      <c r="BK23" s="131" t="s">
        <v>21</v>
      </c>
      <c r="BL23" s="131" t="s">
        <v>25</v>
      </c>
      <c r="BM23" s="131" t="s">
        <v>22</v>
      </c>
      <c r="BN23" s="131" t="s">
        <v>21</v>
      </c>
      <c r="BO23" s="131" t="s">
        <v>25</v>
      </c>
      <c r="BP23" s="131" t="s">
        <v>22</v>
      </c>
      <c r="BQ23" s="131" t="s">
        <v>21</v>
      </c>
      <c r="BR23" s="131" t="s">
        <v>25</v>
      </c>
      <c r="BS23" s="130" t="str">
        <f>'M 5'!N8</f>
        <v>Rank</v>
      </c>
      <c r="BT23" s="130" t="str">
        <f>'M 5'!O8</f>
        <v>Points</v>
      </c>
      <c r="BU23" s="130" t="str">
        <f>'M 5'!P8</f>
        <v># Fish</v>
      </c>
      <c r="BV23" s="130" t="str">
        <f>'M 6'!N8</f>
        <v>Rank</v>
      </c>
      <c r="BW23" s="130" t="str">
        <f>'M 6'!O8</f>
        <v>Points</v>
      </c>
      <c r="BX23" s="130" t="str">
        <f>'M 6'!P8</f>
        <v># Fish</v>
      </c>
      <c r="BY23" s="130" t="str">
        <f>'M 7'!N8</f>
        <v>Rank</v>
      </c>
      <c r="BZ23" s="130" t="str">
        <f>'M 7'!O8</f>
        <v>Points</v>
      </c>
      <c r="CA23" s="130" t="str">
        <f>'M 7'!P8</f>
        <v># Fish</v>
      </c>
      <c r="CB23" s="130" t="str">
        <f>'M 8'!N8</f>
        <v>Rank</v>
      </c>
      <c r="CC23" s="130" t="str">
        <f>'M 8'!O8</f>
        <v>Points</v>
      </c>
      <c r="CD23" s="130" t="str">
        <f>'M 8'!P8</f>
        <v># Fish</v>
      </c>
      <c r="CE23" s="134"/>
      <c r="CF23" s="134"/>
      <c r="CG23" s="134"/>
      <c r="CH23" s="134"/>
      <c r="CI23" s="134"/>
      <c r="CJ23" s="134"/>
      <c r="CK23" s="134"/>
      <c r="CL23" s="134"/>
      <c r="CM23" s="134"/>
      <c r="CN23" s="134"/>
      <c r="CO23" s="134"/>
      <c r="CP23" s="134"/>
    </row>
    <row r="24" spans="1:94" ht="18" customHeight="1">
      <c r="B24" s="122"/>
      <c r="C24" s="122"/>
      <c r="D24" s="136"/>
      <c r="E24" s="136"/>
      <c r="F24" s="136"/>
      <c r="G24" s="136"/>
      <c r="H24" s="136"/>
      <c r="I24" s="136">
        <f>SUM(I9:I23)</f>
        <v>520</v>
      </c>
      <c r="J24" s="122"/>
      <c r="K24" s="136"/>
      <c r="L24" s="136"/>
      <c r="M24" s="136">
        <f>SUM(M9:M23)</f>
        <v>24</v>
      </c>
      <c r="N24" s="136"/>
      <c r="O24" s="136"/>
      <c r="P24" s="136">
        <f>SUM(P9:P23)</f>
        <v>21</v>
      </c>
      <c r="Q24" s="136"/>
      <c r="R24" s="136"/>
      <c r="S24" s="136">
        <f>SUM(S9:S23)</f>
        <v>26</v>
      </c>
      <c r="T24" s="136"/>
      <c r="U24" s="136"/>
      <c r="V24" s="136">
        <f>SUM(V9:V23)</f>
        <v>19</v>
      </c>
      <c r="W24" s="136"/>
      <c r="X24" s="136"/>
      <c r="Y24" s="136">
        <f>SUM(Y9:Y23)</f>
        <v>15</v>
      </c>
      <c r="Z24" s="136"/>
      <c r="AA24" s="136"/>
      <c r="AB24" s="136">
        <f>SUM(AB9:AB23)</f>
        <v>25</v>
      </c>
      <c r="AC24" s="136"/>
      <c r="AD24" s="136"/>
      <c r="AE24" s="136">
        <f>SUM(AE9:AE23)</f>
        <v>23</v>
      </c>
      <c r="AF24" s="136"/>
      <c r="AG24" s="136"/>
      <c r="AH24" s="136">
        <f>SUM(AH9:AH23)</f>
        <v>23</v>
      </c>
      <c r="AI24" s="136"/>
      <c r="AJ24" s="136"/>
      <c r="AK24" s="136">
        <f>SUM(AK9:AK23)</f>
        <v>37</v>
      </c>
      <c r="AL24" s="136"/>
      <c r="AM24" s="136"/>
      <c r="AN24" s="136">
        <f>SUM(AN9:AN23)</f>
        <v>30</v>
      </c>
      <c r="AO24" s="136"/>
      <c r="AP24" s="136"/>
      <c r="AQ24" s="136">
        <f>SUM(AQ9:AQ23)</f>
        <v>23</v>
      </c>
      <c r="AR24" s="136"/>
      <c r="AS24" s="136"/>
      <c r="AT24" s="136">
        <f>SUM(AT9:AT23)</f>
        <v>13</v>
      </c>
      <c r="AU24" s="136"/>
      <c r="AV24" s="136"/>
      <c r="AW24" s="136">
        <f>SUM(AW9:AW23)</f>
        <v>36</v>
      </c>
      <c r="AX24" s="136"/>
      <c r="AY24" s="136"/>
      <c r="AZ24" s="136">
        <f>SUM(AZ9:AZ23)</f>
        <v>12</v>
      </c>
      <c r="BA24" s="136"/>
      <c r="BB24" s="136"/>
      <c r="BC24" s="136">
        <f>SUM(BC9:BC23)</f>
        <v>11</v>
      </c>
      <c r="BD24" s="136"/>
      <c r="BE24" s="136"/>
      <c r="BF24" s="136">
        <f>SUM(BF9:BF23)</f>
        <v>27</v>
      </c>
      <c r="BI24" s="136">
        <f>SUM(BI9:BI23)</f>
        <v>39</v>
      </c>
      <c r="BL24" s="136">
        <f>SUM(BL9:BL23)</f>
        <v>28</v>
      </c>
      <c r="BO24" s="136">
        <f>SUM(BO9:BO23)</f>
        <v>17</v>
      </c>
      <c r="BR24" s="136">
        <f>SUM(BR9:BR23)</f>
        <v>16</v>
      </c>
      <c r="BU24" s="136">
        <f>SUM(BU9:BU23)</f>
        <v>19</v>
      </c>
      <c r="BV24" s="136"/>
      <c r="BW24" s="136"/>
      <c r="BX24" s="136">
        <f>SUM(BX9:BX23)</f>
        <v>10</v>
      </c>
      <c r="BY24" s="136"/>
      <c r="BZ24" s="136"/>
      <c r="CA24" s="136">
        <f>SUM(CA9:CA23)</f>
        <v>19</v>
      </c>
      <c r="CB24" s="136"/>
      <c r="CC24" s="136"/>
      <c r="CD24" s="136">
        <f>SUM(CD9:CD23)</f>
        <v>7</v>
      </c>
    </row>
    <row r="25" spans="1:94">
      <c r="B25" s="122"/>
      <c r="C25" s="122"/>
      <c r="D25" s="136" t="s">
        <v>27</v>
      </c>
      <c r="E25" s="136"/>
      <c r="F25" s="136">
        <f>$I$24</f>
        <v>520</v>
      </c>
      <c r="G25" s="136"/>
      <c r="H25" s="136"/>
      <c r="I25" s="136"/>
      <c r="J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22"/>
    </row>
    <row r="26" spans="1:94">
      <c r="B26" s="122"/>
      <c r="C26" s="122"/>
      <c r="D26" s="136" t="s">
        <v>28</v>
      </c>
      <c r="E26" s="136"/>
      <c r="F26" s="136">
        <f>MAX('M 1:M 8'!R9:BJ23)</f>
        <v>494</v>
      </c>
      <c r="G26" s="136"/>
      <c r="H26" s="136"/>
      <c r="I26" s="136"/>
      <c r="J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22"/>
    </row>
    <row r="27" spans="1:94">
      <c r="B27" s="122"/>
      <c r="C27" s="122"/>
      <c r="D27" s="136" t="s">
        <v>30</v>
      </c>
      <c r="E27" s="136"/>
      <c r="F27" s="136">
        <f>MIN('M 1:M 8'!R10:BJ24)</f>
        <v>42</v>
      </c>
      <c r="G27" s="136"/>
      <c r="H27" s="136"/>
      <c r="I27" s="136"/>
      <c r="J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6"/>
      <c r="AY27" s="136"/>
      <c r="AZ27" s="136"/>
      <c r="BA27" s="136"/>
      <c r="BB27" s="136"/>
      <c r="BC27" s="136"/>
      <c r="BD27" s="136"/>
      <c r="BE27" s="136"/>
      <c r="BF27" s="136"/>
      <c r="BG27" s="136"/>
      <c r="BH27" s="136"/>
      <c r="BI27" s="136"/>
      <c r="BJ27" s="122"/>
    </row>
    <row r="28" spans="1:94">
      <c r="B28" s="122"/>
      <c r="C28" s="122"/>
      <c r="D28" s="136" t="s">
        <v>29</v>
      </c>
      <c r="E28" s="136"/>
      <c r="F28" s="136">
        <f>AVERAGE('M 1:M 8'!R11:BJ25)</f>
        <v>352.71400778210119</v>
      </c>
      <c r="G28" s="138"/>
      <c r="H28" s="138"/>
      <c r="I28" s="138"/>
      <c r="J28" s="138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6"/>
      <c r="BC28" s="136"/>
      <c r="BD28" s="136"/>
      <c r="BE28" s="136"/>
      <c r="BF28" s="136"/>
      <c r="BG28" s="136"/>
      <c r="BH28" s="136"/>
      <c r="BI28" s="136"/>
      <c r="BJ28" s="122"/>
    </row>
    <row r="29" spans="1:94">
      <c r="B29" s="122"/>
      <c r="C29" s="122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136"/>
      <c r="BG29" s="136"/>
      <c r="BH29" s="136"/>
      <c r="BI29" s="136"/>
      <c r="BJ29" s="122"/>
    </row>
    <row r="30" spans="1:94">
      <c r="B30" s="122"/>
      <c r="C30" s="122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136"/>
      <c r="BI30" s="136"/>
      <c r="BJ30" s="122"/>
    </row>
    <row r="31" spans="1:94">
      <c r="B31" s="122"/>
      <c r="C31" s="122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  <c r="BE31" s="136"/>
      <c r="BF31" s="136"/>
      <c r="BG31" s="136"/>
      <c r="BH31" s="136"/>
      <c r="BI31" s="136"/>
      <c r="BJ31" s="122"/>
    </row>
    <row r="32" spans="1:94">
      <c r="B32" s="122"/>
      <c r="C32" s="122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36"/>
      <c r="BF32" s="136"/>
      <c r="BG32" s="136"/>
      <c r="BH32" s="136"/>
      <c r="BI32" s="136"/>
      <c r="BJ32" s="122"/>
    </row>
    <row r="33" spans="2:62">
      <c r="B33" s="122"/>
      <c r="C33" s="122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  <c r="BE33" s="136"/>
      <c r="BF33" s="136"/>
      <c r="BG33" s="136"/>
      <c r="BH33" s="136"/>
      <c r="BI33" s="136"/>
      <c r="BJ33" s="122"/>
    </row>
    <row r="34" spans="2:62">
      <c r="B34" s="122"/>
      <c r="C34" s="122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22"/>
    </row>
    <row r="35" spans="2:62">
      <c r="B35" s="122"/>
      <c r="C35" s="122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22"/>
    </row>
    <row r="36" spans="2:62">
      <c r="B36" s="122"/>
      <c r="C36" s="122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36"/>
      <c r="BJ36" s="122"/>
    </row>
    <row r="37" spans="2:62">
      <c r="B37" s="122"/>
      <c r="C37" s="122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22"/>
    </row>
    <row r="38" spans="2:62">
      <c r="B38" s="122"/>
      <c r="C38" s="122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22"/>
    </row>
    <row r="39" spans="2:62">
      <c r="B39" s="122"/>
      <c r="C39" s="122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22"/>
    </row>
    <row r="40" spans="2:62">
      <c r="B40" s="122"/>
      <c r="C40" s="122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  <c r="BI40" s="136"/>
      <c r="BJ40" s="122"/>
    </row>
    <row r="41" spans="2:62">
      <c r="B41" s="122"/>
      <c r="C41" s="122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36"/>
      <c r="BD41" s="136"/>
      <c r="BE41" s="136"/>
      <c r="BF41" s="136"/>
      <c r="BG41" s="136"/>
      <c r="BH41" s="136"/>
      <c r="BI41" s="136"/>
      <c r="BJ41" s="122"/>
    </row>
    <row r="42" spans="2:62">
      <c r="B42" s="122"/>
      <c r="C42" s="122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6"/>
      <c r="BE42" s="136"/>
      <c r="BF42" s="136"/>
      <c r="BG42" s="136"/>
      <c r="BH42" s="136"/>
      <c r="BI42" s="136"/>
      <c r="BJ42" s="122"/>
    </row>
    <row r="43" spans="2:62">
      <c r="B43" s="122"/>
      <c r="C43" s="122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136"/>
      <c r="BD43" s="136"/>
      <c r="BE43" s="136"/>
      <c r="BF43" s="136"/>
      <c r="BG43" s="136"/>
      <c r="BH43" s="136"/>
      <c r="BI43" s="136"/>
      <c r="BJ43" s="122"/>
    </row>
    <row r="44" spans="2:62">
      <c r="B44" s="122"/>
      <c r="C44" s="122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36"/>
      <c r="AT44" s="136"/>
      <c r="AU44" s="136"/>
      <c r="AV44" s="136"/>
      <c r="AW44" s="136"/>
      <c r="AX44" s="136"/>
      <c r="AY44" s="136"/>
      <c r="AZ44" s="136"/>
      <c r="BA44" s="136"/>
      <c r="BB44" s="136"/>
      <c r="BC44" s="136"/>
      <c r="BD44" s="136"/>
      <c r="BE44" s="136"/>
      <c r="BF44" s="136"/>
      <c r="BG44" s="136"/>
      <c r="BH44" s="136"/>
      <c r="BI44" s="136"/>
      <c r="BJ44" s="122"/>
    </row>
    <row r="45" spans="2:62">
      <c r="B45" s="122"/>
      <c r="C45" s="122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136"/>
      <c r="AT45" s="136"/>
      <c r="AU45" s="136"/>
      <c r="AV45" s="136"/>
      <c r="AW45" s="136"/>
      <c r="AX45" s="136"/>
      <c r="AY45" s="136"/>
      <c r="AZ45" s="136"/>
      <c r="BA45" s="136"/>
      <c r="BB45" s="136"/>
      <c r="BC45" s="136"/>
      <c r="BD45" s="136"/>
      <c r="BE45" s="136"/>
      <c r="BF45" s="136"/>
      <c r="BG45" s="136"/>
      <c r="BH45" s="136"/>
      <c r="BI45" s="136"/>
      <c r="BJ45" s="122"/>
    </row>
    <row r="46" spans="2:62">
      <c r="B46" s="122"/>
      <c r="C46" s="122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  <c r="AT46" s="136"/>
      <c r="AU46" s="136"/>
      <c r="AV46" s="136"/>
      <c r="AW46" s="136"/>
      <c r="AX46" s="136"/>
      <c r="AY46" s="136"/>
      <c r="AZ46" s="136"/>
      <c r="BA46" s="136"/>
      <c r="BB46" s="136"/>
      <c r="BC46" s="136"/>
      <c r="BD46" s="136"/>
      <c r="BE46" s="136"/>
      <c r="BF46" s="136"/>
      <c r="BG46" s="136"/>
      <c r="BH46" s="136"/>
      <c r="BI46" s="136"/>
      <c r="BJ46" s="122"/>
    </row>
    <row r="47" spans="2:62">
      <c r="B47" s="122"/>
      <c r="C47" s="122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  <c r="BC47" s="136"/>
      <c r="BD47" s="136"/>
      <c r="BE47" s="136"/>
      <c r="BF47" s="136"/>
      <c r="BG47" s="136"/>
      <c r="BH47" s="136"/>
      <c r="BI47" s="136"/>
      <c r="BJ47" s="122"/>
    </row>
    <row r="48" spans="2:62">
      <c r="B48" s="122"/>
      <c r="C48" s="122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  <c r="BI48" s="136"/>
      <c r="BJ48" s="122"/>
    </row>
    <row r="49" spans="2:62">
      <c r="B49" s="122"/>
      <c r="C49" s="122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136"/>
      <c r="BG49" s="136"/>
      <c r="BH49" s="136"/>
      <c r="BI49" s="136"/>
      <c r="BJ49" s="122"/>
    </row>
    <row r="50" spans="2:62">
      <c r="B50" s="122"/>
      <c r="C50" s="122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  <c r="AX50" s="136"/>
      <c r="AY50" s="136"/>
      <c r="AZ50" s="136"/>
      <c r="BA50" s="136"/>
      <c r="BB50" s="136"/>
      <c r="BC50" s="136"/>
      <c r="BD50" s="136"/>
      <c r="BE50" s="136"/>
      <c r="BF50" s="136"/>
      <c r="BG50" s="136"/>
      <c r="BH50" s="136"/>
      <c r="BI50" s="136"/>
      <c r="BJ50" s="122"/>
    </row>
    <row r="51" spans="2:62">
      <c r="B51" s="122"/>
      <c r="C51" s="122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136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6"/>
      <c r="BE51" s="136"/>
      <c r="BF51" s="136"/>
      <c r="BG51" s="136"/>
      <c r="BH51" s="136"/>
      <c r="BI51" s="136"/>
      <c r="BJ51" s="122"/>
    </row>
    <row r="52" spans="2:62">
      <c r="B52" s="122"/>
      <c r="C52" s="122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  <c r="AW52" s="136"/>
      <c r="AX52" s="136"/>
      <c r="AY52" s="136"/>
      <c r="AZ52" s="136"/>
      <c r="BA52" s="136"/>
      <c r="BB52" s="136"/>
      <c r="BC52" s="136"/>
      <c r="BD52" s="136"/>
      <c r="BE52" s="136"/>
      <c r="BF52" s="136"/>
      <c r="BG52" s="136"/>
      <c r="BH52" s="136"/>
      <c r="BI52" s="136"/>
      <c r="BJ52" s="122"/>
    </row>
    <row r="53" spans="2:62">
      <c r="B53" s="122"/>
      <c r="C53" s="122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  <c r="AT53" s="136"/>
      <c r="AU53" s="136"/>
      <c r="AV53" s="136"/>
      <c r="AW53" s="136"/>
      <c r="AX53" s="136"/>
      <c r="AY53" s="136"/>
      <c r="AZ53" s="136"/>
      <c r="BA53" s="136"/>
      <c r="BB53" s="136"/>
      <c r="BC53" s="136"/>
      <c r="BD53" s="136"/>
      <c r="BE53" s="136"/>
      <c r="BF53" s="136"/>
      <c r="BG53" s="136"/>
      <c r="BH53" s="136"/>
      <c r="BI53" s="136"/>
      <c r="BJ53" s="122"/>
    </row>
    <row r="54" spans="2:62">
      <c r="B54" s="122"/>
      <c r="C54" s="122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  <c r="AV54" s="136"/>
      <c r="AW54" s="136"/>
      <c r="AX54" s="136"/>
      <c r="AY54" s="136"/>
      <c r="AZ54" s="136"/>
      <c r="BA54" s="136"/>
      <c r="BB54" s="136"/>
      <c r="BC54" s="136"/>
      <c r="BD54" s="136"/>
      <c r="BE54" s="136"/>
      <c r="BF54" s="136"/>
      <c r="BG54" s="136"/>
      <c r="BH54" s="136"/>
      <c r="BI54" s="136"/>
      <c r="BJ54" s="122"/>
    </row>
    <row r="55" spans="2:62">
      <c r="B55" s="122"/>
      <c r="C55" s="122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  <c r="AT55" s="136"/>
      <c r="AU55" s="136"/>
      <c r="AV55" s="136"/>
      <c r="AW55" s="136"/>
      <c r="AX55" s="136"/>
      <c r="AY55" s="136"/>
      <c r="AZ55" s="136"/>
      <c r="BA55" s="136"/>
      <c r="BB55" s="136"/>
      <c r="BC55" s="136"/>
      <c r="BD55" s="136"/>
      <c r="BE55" s="136"/>
      <c r="BF55" s="136"/>
      <c r="BG55" s="136"/>
      <c r="BH55" s="136"/>
      <c r="BI55" s="136"/>
      <c r="BJ55" s="122"/>
    </row>
    <row r="56" spans="2:62">
      <c r="B56" s="122"/>
      <c r="C56" s="122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6"/>
      <c r="AT56" s="136"/>
      <c r="AU56" s="136"/>
      <c r="AV56" s="136"/>
      <c r="AW56" s="136"/>
      <c r="AX56" s="136"/>
      <c r="AY56" s="136"/>
      <c r="AZ56" s="136"/>
      <c r="BA56" s="136"/>
      <c r="BB56" s="136"/>
      <c r="BC56" s="136"/>
      <c r="BD56" s="136"/>
      <c r="BE56" s="136"/>
      <c r="BF56" s="136"/>
      <c r="BG56" s="136"/>
      <c r="BH56" s="136"/>
      <c r="BI56" s="136"/>
      <c r="BJ56" s="122"/>
    </row>
    <row r="57" spans="2:62">
      <c r="B57" s="122"/>
      <c r="C57" s="122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136"/>
      <c r="BB57" s="136"/>
      <c r="BC57" s="136"/>
      <c r="BD57" s="136"/>
      <c r="BE57" s="136"/>
      <c r="BF57" s="136"/>
      <c r="BG57" s="136"/>
      <c r="BH57" s="136"/>
      <c r="BI57" s="136"/>
      <c r="BJ57" s="122"/>
    </row>
    <row r="58" spans="2:62">
      <c r="B58" s="122"/>
      <c r="C58" s="122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  <c r="AT58" s="136"/>
      <c r="AU58" s="136"/>
      <c r="AV58" s="136"/>
      <c r="AW58" s="136"/>
      <c r="AX58" s="136"/>
      <c r="AY58" s="136"/>
      <c r="AZ58" s="136"/>
      <c r="BA58" s="136"/>
      <c r="BB58" s="136"/>
      <c r="BC58" s="136"/>
      <c r="BD58" s="136"/>
      <c r="BE58" s="136"/>
      <c r="BF58" s="136"/>
      <c r="BG58" s="136"/>
      <c r="BH58" s="136"/>
      <c r="BI58" s="136"/>
      <c r="BJ58" s="122"/>
    </row>
    <row r="59" spans="2:62">
      <c r="B59" s="122"/>
      <c r="C59" s="122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36"/>
      <c r="AQ59" s="136"/>
      <c r="AR59" s="136"/>
      <c r="AS59" s="136"/>
      <c r="AT59" s="136"/>
      <c r="AU59" s="136"/>
      <c r="AV59" s="136"/>
      <c r="AW59" s="136"/>
      <c r="AX59" s="136"/>
      <c r="AY59" s="136"/>
      <c r="AZ59" s="136"/>
      <c r="BA59" s="136"/>
      <c r="BB59" s="136"/>
      <c r="BC59" s="136"/>
      <c r="BD59" s="136"/>
      <c r="BE59" s="136"/>
      <c r="BF59" s="136"/>
      <c r="BG59" s="136"/>
      <c r="BH59" s="136"/>
      <c r="BI59" s="136"/>
      <c r="BJ59" s="122"/>
    </row>
    <row r="60" spans="2:62">
      <c r="B60" s="122"/>
      <c r="C60" s="122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36"/>
      <c r="AN60" s="136"/>
      <c r="AO60" s="136"/>
      <c r="AP60" s="136"/>
      <c r="AQ60" s="136"/>
      <c r="AR60" s="136"/>
      <c r="AS60" s="136"/>
      <c r="AT60" s="136"/>
      <c r="AU60" s="136"/>
      <c r="AV60" s="136"/>
      <c r="AW60" s="136"/>
      <c r="AX60" s="136"/>
      <c r="AY60" s="136"/>
      <c r="AZ60" s="136"/>
      <c r="BA60" s="136"/>
      <c r="BB60" s="136"/>
      <c r="BC60" s="136"/>
      <c r="BD60" s="136"/>
      <c r="BE60" s="136"/>
      <c r="BF60" s="136"/>
      <c r="BG60" s="136"/>
      <c r="BH60" s="136"/>
      <c r="BI60" s="136"/>
      <c r="BJ60" s="122"/>
    </row>
    <row r="61" spans="2:62">
      <c r="B61" s="122"/>
      <c r="C61" s="122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136"/>
      <c r="AS61" s="136"/>
      <c r="AT61" s="136"/>
      <c r="AU61" s="136"/>
      <c r="AV61" s="136"/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136"/>
      <c r="BH61" s="136"/>
      <c r="BI61" s="136"/>
      <c r="BJ61" s="122"/>
    </row>
    <row r="62" spans="2:62">
      <c r="B62" s="122"/>
      <c r="C62" s="122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136"/>
      <c r="AS62" s="136"/>
      <c r="AT62" s="136"/>
      <c r="AU62" s="136"/>
      <c r="AV62" s="136"/>
      <c r="AW62" s="136"/>
      <c r="AX62" s="136"/>
      <c r="AY62" s="136"/>
      <c r="AZ62" s="136"/>
      <c r="BA62" s="136"/>
      <c r="BB62" s="136"/>
      <c r="BC62" s="136"/>
      <c r="BD62" s="136"/>
      <c r="BE62" s="136"/>
      <c r="BF62" s="136"/>
      <c r="BG62" s="136"/>
      <c r="BH62" s="136"/>
      <c r="BI62" s="136"/>
      <c r="BJ62" s="122"/>
    </row>
    <row r="63" spans="2:62">
      <c r="B63" s="122"/>
      <c r="C63" s="122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  <c r="BI63" s="136"/>
      <c r="BJ63" s="122"/>
    </row>
    <row r="64" spans="2:62">
      <c r="B64" s="122"/>
      <c r="C64" s="122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6"/>
      <c r="AW64" s="136"/>
      <c r="AX64" s="136"/>
      <c r="AY64" s="136"/>
      <c r="AZ64" s="136"/>
      <c r="BA64" s="136"/>
      <c r="BB64" s="136"/>
      <c r="BC64" s="136"/>
      <c r="BD64" s="136"/>
      <c r="BE64" s="136"/>
      <c r="BF64" s="136"/>
      <c r="BG64" s="136"/>
      <c r="BH64" s="136"/>
      <c r="BI64" s="136"/>
      <c r="BJ64" s="122"/>
    </row>
    <row r="65" spans="2:62">
      <c r="B65" s="122"/>
      <c r="C65" s="122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136"/>
      <c r="AO65" s="136"/>
      <c r="AP65" s="136"/>
      <c r="AQ65" s="136"/>
      <c r="AR65" s="136"/>
      <c r="AS65" s="136"/>
      <c r="AT65" s="136"/>
      <c r="AU65" s="136"/>
      <c r="AV65" s="136"/>
      <c r="AW65" s="136"/>
      <c r="AX65" s="136"/>
      <c r="AY65" s="136"/>
      <c r="AZ65" s="136"/>
      <c r="BA65" s="136"/>
      <c r="BB65" s="136"/>
      <c r="BC65" s="136"/>
      <c r="BD65" s="136"/>
      <c r="BE65" s="136"/>
      <c r="BF65" s="136"/>
      <c r="BG65" s="136"/>
      <c r="BH65" s="136"/>
      <c r="BI65" s="136"/>
      <c r="BJ65" s="122"/>
    </row>
  </sheetData>
  <autoFilter ref="A7:CD28">
    <sortState ref="A8:CD28">
      <sortCondition ref="G7:G28"/>
    </sortState>
  </autoFilter>
  <sortState ref="A5:CD28">
    <sortCondition ref="G9:G23"/>
    <sortCondition descending="1" ref="H9:H23"/>
  </sortState>
  <phoneticPr fontId="0" type="noConversion"/>
  <printOptions horizontalCentered="1" verticalCentered="1"/>
  <pageMargins left="0.35433070866141736" right="0.23622047244094491" top="0.23622047244094491" bottom="0.23622047244094491" header="0.23622047244094491" footer="0.31496062992125984"/>
  <pageSetup paperSize="8" orientation="landscape" r:id="rId1"/>
  <headerFooter alignWithMargins="0"/>
  <drawing r:id="rId2"/>
  <webPublishItems count="1">
    <webPublishItem id="32011" divId="GP_TL_2010_Wedstrijdblad_36_ploegen_32011" sourceType="sheet" destinationFile="C:\Documents and Settings\Stefan\Mijn documenten\Tight lines\wedstrijden\GT TL 2010\GP_TL_2010.mht"/>
  </webPublishItems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75"/>
  <sheetViews>
    <sheetView view="pageBreakPreview" zoomScale="60" zoomScaleNormal="100" workbookViewId="0">
      <selection activeCell="A16" sqref="A16"/>
    </sheetView>
  </sheetViews>
  <sheetFormatPr baseColWidth="10" defaultColWidth="8.85546875" defaultRowHeight="12.75"/>
  <cols>
    <col min="1" max="1" width="9.7109375" style="2" customWidth="1"/>
    <col min="2" max="31" width="6.28515625" style="2" customWidth="1"/>
    <col min="32" max="16384" width="8.85546875" style="2"/>
  </cols>
  <sheetData>
    <row r="1" spans="1:10">
      <c r="A1" s="28" t="s">
        <v>74</v>
      </c>
      <c r="B1" s="5" t="s">
        <v>78</v>
      </c>
      <c r="C1" s="5">
        <v>8</v>
      </c>
      <c r="D1" s="5"/>
      <c r="E1" s="5" t="s">
        <v>76</v>
      </c>
      <c r="F1" s="5"/>
      <c r="G1" s="5">
        <v>12</v>
      </c>
    </row>
    <row r="2" spans="1:10">
      <c r="A2" s="28"/>
      <c r="B2" s="5" t="s">
        <v>79</v>
      </c>
      <c r="C2" s="5">
        <v>7</v>
      </c>
      <c r="D2" s="5"/>
      <c r="E2" s="5"/>
      <c r="F2" s="5"/>
      <c r="G2" s="5"/>
    </row>
    <row r="3" spans="1:10">
      <c r="A3" s="28"/>
      <c r="B3" s="5" t="s">
        <v>80</v>
      </c>
      <c r="C3" s="5">
        <v>9</v>
      </c>
      <c r="D3" s="5"/>
      <c r="E3" s="5"/>
      <c r="F3" s="5"/>
      <c r="G3" s="5"/>
    </row>
    <row r="4" spans="1:10">
      <c r="A4" s="28"/>
      <c r="B4" s="5" t="s">
        <v>81</v>
      </c>
      <c r="C4" s="5"/>
      <c r="D4" s="5"/>
      <c r="E4" s="5"/>
      <c r="F4" s="5"/>
      <c r="G4" s="5"/>
    </row>
    <row r="5" spans="1:10">
      <c r="A5" s="28"/>
      <c r="B5" s="5" t="s">
        <v>82</v>
      </c>
      <c r="C5" s="5">
        <v>9</v>
      </c>
      <c r="D5" s="5"/>
      <c r="E5" s="5"/>
      <c r="F5" s="5"/>
      <c r="G5" s="5"/>
    </row>
    <row r="6" spans="1:10">
      <c r="A6" s="28"/>
      <c r="B6" s="5" t="s">
        <v>83</v>
      </c>
      <c r="C6" s="5">
        <v>7</v>
      </c>
      <c r="D6" s="5"/>
      <c r="E6" s="5"/>
      <c r="F6" s="5"/>
      <c r="G6" s="5"/>
    </row>
    <row r="7" spans="1:10">
      <c r="A7" s="28"/>
      <c r="B7" s="5" t="s">
        <v>84</v>
      </c>
      <c r="C7" s="5">
        <v>8</v>
      </c>
      <c r="D7" s="5"/>
      <c r="E7" s="5"/>
      <c r="F7" s="5"/>
      <c r="G7" s="5"/>
    </row>
    <row r="8" spans="1:10">
      <c r="A8" s="27" t="s">
        <v>75</v>
      </c>
      <c r="B8" s="5"/>
      <c r="C8" s="5">
        <v>32</v>
      </c>
      <c r="D8" s="5"/>
      <c r="E8" s="5"/>
      <c r="F8" s="5"/>
      <c r="G8" s="5"/>
    </row>
    <row r="11" spans="1:10">
      <c r="A11" s="28" t="s">
        <v>74</v>
      </c>
      <c r="B11" s="5"/>
      <c r="C11" s="5">
        <v>8</v>
      </c>
      <c r="D11" s="5"/>
      <c r="E11" s="5" t="s">
        <v>76</v>
      </c>
      <c r="F11" s="5"/>
      <c r="G11" s="5">
        <v>12</v>
      </c>
      <c r="H11" s="5"/>
      <c r="I11" s="5" t="s">
        <v>77</v>
      </c>
      <c r="J11" s="2">
        <v>12</v>
      </c>
    </row>
    <row r="12" spans="1:10">
      <c r="A12" s="27" t="s">
        <v>75</v>
      </c>
      <c r="B12" s="5"/>
      <c r="C12" s="5">
        <v>32</v>
      </c>
      <c r="D12" s="5"/>
      <c r="E12" s="5"/>
      <c r="F12" s="5"/>
      <c r="G12" s="5"/>
      <c r="H12" s="5"/>
      <c r="I12" s="5"/>
    </row>
    <row r="13" spans="1:10">
      <c r="A13" s="5"/>
      <c r="B13" s="5"/>
      <c r="C13" s="5"/>
      <c r="D13" s="5"/>
      <c r="E13" s="5"/>
      <c r="F13" s="5"/>
      <c r="G13" s="5"/>
      <c r="H13" s="5"/>
      <c r="I13" s="5"/>
    </row>
    <row r="14" spans="1:10">
      <c r="A14" s="5" t="s">
        <v>65</v>
      </c>
      <c r="B14" s="5" t="s">
        <v>66</v>
      </c>
      <c r="C14" s="5" t="s">
        <v>67</v>
      </c>
      <c r="D14" s="5" t="s">
        <v>68</v>
      </c>
      <c r="E14" s="5" t="s">
        <v>69</v>
      </c>
      <c r="F14" s="5" t="s">
        <v>70</v>
      </c>
      <c r="G14" s="5" t="s">
        <v>71</v>
      </c>
      <c r="H14" s="5" t="s">
        <v>72</v>
      </c>
      <c r="I14" s="5" t="s">
        <v>73</v>
      </c>
    </row>
    <row r="15" spans="1:10" s="13" customFormat="1">
      <c r="A15" s="27">
        <v>1</v>
      </c>
      <c r="B15" s="27">
        <f>$A$15</f>
        <v>1</v>
      </c>
      <c r="C15" s="27">
        <f>IF(B15+$C$1&gt;$C$8,B15+$C$1-$C$8,B15+$C$1)</f>
        <v>9</v>
      </c>
      <c r="D15" s="27">
        <f>IF(C15+$C$2&gt;$C$8,C15+$C$2-$C$8,C15+$C$2)</f>
        <v>16</v>
      </c>
      <c r="E15" s="27">
        <f>IF(D15+$C$3&gt;$C$8,D15+$C$3-$C$8,D15+$C$3)</f>
        <v>25</v>
      </c>
      <c r="F15" s="27">
        <f>IF(B15+$G$1&gt;$C$8,B15+$G$1-$C$8,B15+$G$1)</f>
        <v>13</v>
      </c>
      <c r="G15" s="27">
        <f>IF(F15+$C$5&gt;$C$8,F15+$C$5-$C$8,F15+$C$5)</f>
        <v>22</v>
      </c>
      <c r="H15" s="27">
        <f>IF(G15+$C$6&gt;$C$8,G15+$C$6-$C$8,G15+$C$6)</f>
        <v>29</v>
      </c>
      <c r="I15" s="27">
        <f>IF(H15+$C$7&gt;$C$8,H15+$C$7-$C$8,H15+$C$7)</f>
        <v>5</v>
      </c>
    </row>
    <row r="16" spans="1:10" s="13" customFormat="1">
      <c r="A16" s="27"/>
      <c r="B16" s="27"/>
      <c r="C16" s="27"/>
      <c r="D16" s="27"/>
      <c r="E16" s="27"/>
      <c r="F16" s="27"/>
      <c r="G16" s="27"/>
      <c r="H16" s="27"/>
      <c r="I16" s="27"/>
    </row>
    <row r="17" spans="1:21" ht="25.5">
      <c r="A17" s="23" t="s">
        <v>31</v>
      </c>
      <c r="G17" s="23" t="s">
        <v>32</v>
      </c>
      <c r="M17" s="24" t="s">
        <v>17</v>
      </c>
      <c r="O17" s="29">
        <f>$A$15</f>
        <v>1</v>
      </c>
    </row>
    <row r="19" spans="1:21" ht="23.25">
      <c r="A19" s="22" t="s">
        <v>33</v>
      </c>
      <c r="E19" s="22" t="s">
        <v>64</v>
      </c>
      <c r="G19" s="22">
        <f>$B$15</f>
        <v>1</v>
      </c>
    </row>
    <row r="20" spans="1:21" ht="13.5" thickBot="1"/>
    <row r="21" spans="1:21" s="5" customFormat="1" ht="18.600000000000001" customHeight="1">
      <c r="A21" s="25"/>
      <c r="B21" s="20" t="s">
        <v>34</v>
      </c>
      <c r="C21" s="20" t="s">
        <v>35</v>
      </c>
      <c r="D21" s="20" t="s">
        <v>36</v>
      </c>
      <c r="E21" s="20" t="s">
        <v>37</v>
      </c>
      <c r="F21" s="20" t="s">
        <v>38</v>
      </c>
      <c r="G21" s="20" t="s">
        <v>39</v>
      </c>
      <c r="H21" s="20" t="s">
        <v>40</v>
      </c>
      <c r="I21" s="20" t="s">
        <v>41</v>
      </c>
      <c r="J21" s="20" t="s">
        <v>42</v>
      </c>
      <c r="K21" s="20" t="s">
        <v>43</v>
      </c>
      <c r="L21" s="20" t="s">
        <v>44</v>
      </c>
      <c r="M21" s="20" t="s">
        <v>45</v>
      </c>
      <c r="N21" s="20" t="s">
        <v>46</v>
      </c>
      <c r="O21" s="20" t="s">
        <v>47</v>
      </c>
      <c r="P21" s="20" t="s">
        <v>48</v>
      </c>
      <c r="Q21" s="20" t="s">
        <v>49</v>
      </c>
      <c r="R21" s="20" t="s">
        <v>50</v>
      </c>
      <c r="S21" s="20" t="s">
        <v>51</v>
      </c>
      <c r="T21" s="20" t="s">
        <v>52</v>
      </c>
      <c r="U21" s="21" t="s">
        <v>53</v>
      </c>
    </row>
    <row r="22" spans="1:21" ht="18.600000000000001" customHeight="1">
      <c r="A22" s="14" t="s">
        <v>54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6"/>
    </row>
    <row r="23" spans="1:21" ht="18.600000000000001" customHeight="1">
      <c r="A23" s="14" t="s">
        <v>59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6"/>
    </row>
    <row r="24" spans="1:21" ht="18.600000000000001" customHeight="1" thickBot="1">
      <c r="A24" s="17" t="s">
        <v>55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9"/>
    </row>
    <row r="26" spans="1:21" ht="23.25">
      <c r="A26" s="22" t="s">
        <v>56</v>
      </c>
      <c r="E26" s="22" t="s">
        <v>64</v>
      </c>
      <c r="G26" s="22">
        <f>$C$15</f>
        <v>9</v>
      </c>
    </row>
    <row r="27" spans="1:21" ht="13.5" thickBot="1"/>
    <row r="28" spans="1:21" ht="18.600000000000001" customHeight="1">
      <c r="A28" s="25"/>
      <c r="B28" s="20" t="s">
        <v>34</v>
      </c>
      <c r="C28" s="20" t="s">
        <v>35</v>
      </c>
      <c r="D28" s="20" t="s">
        <v>36</v>
      </c>
      <c r="E28" s="20" t="s">
        <v>37</v>
      </c>
      <c r="F28" s="20" t="s">
        <v>38</v>
      </c>
      <c r="G28" s="20" t="s">
        <v>39</v>
      </c>
      <c r="H28" s="20" t="s">
        <v>40</v>
      </c>
      <c r="I28" s="20" t="s">
        <v>41</v>
      </c>
      <c r="J28" s="20" t="s">
        <v>42</v>
      </c>
      <c r="K28" s="20" t="s">
        <v>43</v>
      </c>
      <c r="L28" s="20" t="s">
        <v>44</v>
      </c>
      <c r="M28" s="20" t="s">
        <v>45</v>
      </c>
      <c r="N28" s="20" t="s">
        <v>46</v>
      </c>
      <c r="O28" s="20" t="s">
        <v>47</v>
      </c>
      <c r="P28" s="20" t="s">
        <v>48</v>
      </c>
      <c r="Q28" s="20" t="s">
        <v>49</v>
      </c>
      <c r="R28" s="20" t="s">
        <v>50</v>
      </c>
      <c r="S28" s="20" t="s">
        <v>51</v>
      </c>
      <c r="T28" s="20" t="s">
        <v>52</v>
      </c>
      <c r="U28" s="21" t="s">
        <v>53</v>
      </c>
    </row>
    <row r="29" spans="1:21" ht="18.600000000000001" customHeight="1">
      <c r="A29" s="14" t="s">
        <v>54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6"/>
    </row>
    <row r="30" spans="1:21" ht="18.600000000000001" customHeight="1">
      <c r="A30" s="14" t="s">
        <v>59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6"/>
    </row>
    <row r="31" spans="1:21" ht="18.600000000000001" customHeight="1" thickBot="1">
      <c r="A31" s="17" t="s">
        <v>55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9"/>
    </row>
    <row r="33" spans="1:21" ht="23.25">
      <c r="A33" s="22" t="s">
        <v>57</v>
      </c>
      <c r="E33" s="22" t="s">
        <v>64</v>
      </c>
      <c r="G33" s="22">
        <f>$D$15</f>
        <v>16</v>
      </c>
    </row>
    <row r="34" spans="1:21" ht="13.5" thickBot="1"/>
    <row r="35" spans="1:21" ht="18.600000000000001" customHeight="1">
      <c r="A35" s="25"/>
      <c r="B35" s="20" t="s">
        <v>34</v>
      </c>
      <c r="C35" s="20" t="s">
        <v>35</v>
      </c>
      <c r="D35" s="20" t="s">
        <v>36</v>
      </c>
      <c r="E35" s="20" t="s">
        <v>37</v>
      </c>
      <c r="F35" s="20" t="s">
        <v>38</v>
      </c>
      <c r="G35" s="20" t="s">
        <v>39</v>
      </c>
      <c r="H35" s="20" t="s">
        <v>40</v>
      </c>
      <c r="I35" s="20" t="s">
        <v>41</v>
      </c>
      <c r="J35" s="20" t="s">
        <v>42</v>
      </c>
      <c r="K35" s="20" t="s">
        <v>43</v>
      </c>
      <c r="L35" s="20" t="s">
        <v>44</v>
      </c>
      <c r="M35" s="20" t="s">
        <v>45</v>
      </c>
      <c r="N35" s="20" t="s">
        <v>46</v>
      </c>
      <c r="O35" s="20" t="s">
        <v>47</v>
      </c>
      <c r="P35" s="20" t="s">
        <v>48</v>
      </c>
      <c r="Q35" s="20" t="s">
        <v>49</v>
      </c>
      <c r="R35" s="20" t="s">
        <v>50</v>
      </c>
      <c r="S35" s="20" t="s">
        <v>51</v>
      </c>
      <c r="T35" s="20" t="s">
        <v>52</v>
      </c>
      <c r="U35" s="21" t="s">
        <v>53</v>
      </c>
    </row>
    <row r="36" spans="1:21" ht="18.600000000000001" customHeight="1">
      <c r="A36" s="14" t="s">
        <v>54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6"/>
    </row>
    <row r="37" spans="1:21" ht="18.600000000000001" customHeight="1">
      <c r="A37" s="14" t="s">
        <v>59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6"/>
    </row>
    <row r="38" spans="1:21" ht="18.600000000000001" customHeight="1" thickBot="1">
      <c r="A38" s="17" t="s">
        <v>55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9"/>
    </row>
    <row r="40" spans="1:21" ht="23.25">
      <c r="A40" s="22" t="s">
        <v>58</v>
      </c>
      <c r="E40" s="22" t="s">
        <v>64</v>
      </c>
      <c r="G40" s="22">
        <f>$E$15</f>
        <v>25</v>
      </c>
    </row>
    <row r="41" spans="1:21" ht="13.5" thickBot="1"/>
    <row r="42" spans="1:21" ht="18.600000000000001" customHeight="1">
      <c r="A42" s="25"/>
      <c r="B42" s="20" t="s">
        <v>34</v>
      </c>
      <c r="C42" s="20" t="s">
        <v>35</v>
      </c>
      <c r="D42" s="20" t="s">
        <v>36</v>
      </c>
      <c r="E42" s="20" t="s">
        <v>37</v>
      </c>
      <c r="F42" s="20" t="s">
        <v>38</v>
      </c>
      <c r="G42" s="20" t="s">
        <v>39</v>
      </c>
      <c r="H42" s="20" t="s">
        <v>40</v>
      </c>
      <c r="I42" s="20" t="s">
        <v>41</v>
      </c>
      <c r="J42" s="20" t="s">
        <v>42</v>
      </c>
      <c r="K42" s="20" t="s">
        <v>43</v>
      </c>
      <c r="L42" s="20" t="s">
        <v>44</v>
      </c>
      <c r="M42" s="20" t="s">
        <v>45</v>
      </c>
      <c r="N42" s="20" t="s">
        <v>46</v>
      </c>
      <c r="O42" s="20" t="s">
        <v>47</v>
      </c>
      <c r="P42" s="20" t="s">
        <v>48</v>
      </c>
      <c r="Q42" s="20" t="s">
        <v>49</v>
      </c>
      <c r="R42" s="20" t="s">
        <v>50</v>
      </c>
      <c r="S42" s="20" t="s">
        <v>51</v>
      </c>
      <c r="T42" s="20" t="s">
        <v>52</v>
      </c>
      <c r="U42" s="21" t="s">
        <v>53</v>
      </c>
    </row>
    <row r="43" spans="1:21" ht="18.600000000000001" customHeight="1">
      <c r="A43" s="14" t="s">
        <v>54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6"/>
    </row>
    <row r="44" spans="1:21" ht="18.600000000000001" customHeight="1">
      <c r="A44" s="14" t="s">
        <v>59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6"/>
    </row>
    <row r="45" spans="1:21" ht="18.600000000000001" customHeight="1" thickBot="1">
      <c r="A45" s="17" t="s">
        <v>55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9"/>
    </row>
    <row r="47" spans="1:21" ht="25.5">
      <c r="A47" s="23" t="s">
        <v>31</v>
      </c>
      <c r="G47" s="23" t="s">
        <v>32</v>
      </c>
      <c r="M47" s="24" t="s">
        <v>17</v>
      </c>
      <c r="O47" s="29">
        <f>$O$17</f>
        <v>1</v>
      </c>
    </row>
    <row r="48" spans="1:21" ht="25.5">
      <c r="A48" s="23"/>
      <c r="G48" s="23"/>
      <c r="M48" s="24"/>
      <c r="O48" s="29"/>
    </row>
    <row r="49" spans="1:21" ht="23.25">
      <c r="A49" s="22" t="s">
        <v>60</v>
      </c>
      <c r="E49" s="22" t="s">
        <v>64</v>
      </c>
      <c r="G49" s="22">
        <f>$F$15</f>
        <v>13</v>
      </c>
    </row>
    <row r="50" spans="1:21" ht="13.5" thickBot="1"/>
    <row r="51" spans="1:21">
      <c r="A51" s="25"/>
      <c r="B51" s="20" t="s">
        <v>34</v>
      </c>
      <c r="C51" s="20" t="s">
        <v>35</v>
      </c>
      <c r="D51" s="20" t="s">
        <v>36</v>
      </c>
      <c r="E51" s="20" t="s">
        <v>37</v>
      </c>
      <c r="F51" s="20" t="s">
        <v>38</v>
      </c>
      <c r="G51" s="20" t="s">
        <v>39</v>
      </c>
      <c r="H51" s="20" t="s">
        <v>40</v>
      </c>
      <c r="I51" s="20" t="s">
        <v>41</v>
      </c>
      <c r="J51" s="20" t="s">
        <v>42</v>
      </c>
      <c r="K51" s="20" t="s">
        <v>43</v>
      </c>
      <c r="L51" s="20" t="s">
        <v>44</v>
      </c>
      <c r="M51" s="20" t="s">
        <v>45</v>
      </c>
      <c r="N51" s="20" t="s">
        <v>46</v>
      </c>
      <c r="O51" s="20" t="s">
        <v>47</v>
      </c>
      <c r="P51" s="20" t="s">
        <v>48</v>
      </c>
      <c r="Q51" s="20" t="s">
        <v>49</v>
      </c>
      <c r="R51" s="20" t="s">
        <v>50</v>
      </c>
      <c r="S51" s="20" t="s">
        <v>51</v>
      </c>
      <c r="T51" s="20" t="s">
        <v>52</v>
      </c>
      <c r="U51" s="21" t="s">
        <v>53</v>
      </c>
    </row>
    <row r="52" spans="1:21">
      <c r="A52" s="14" t="s">
        <v>54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6"/>
    </row>
    <row r="53" spans="1:21">
      <c r="A53" s="14" t="s">
        <v>59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6"/>
    </row>
    <row r="54" spans="1:21" ht="13.5" thickBot="1">
      <c r="A54" s="17" t="s">
        <v>55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9"/>
    </row>
    <row r="56" spans="1:21" ht="23.25">
      <c r="A56" s="22" t="s">
        <v>61</v>
      </c>
      <c r="E56" s="22" t="s">
        <v>64</v>
      </c>
      <c r="G56" s="22">
        <f>$G$15</f>
        <v>22</v>
      </c>
    </row>
    <row r="57" spans="1:21" ht="13.5" thickBot="1"/>
    <row r="58" spans="1:21">
      <c r="A58" s="25"/>
      <c r="B58" s="20" t="s">
        <v>34</v>
      </c>
      <c r="C58" s="20" t="s">
        <v>35</v>
      </c>
      <c r="D58" s="20" t="s">
        <v>36</v>
      </c>
      <c r="E58" s="20" t="s">
        <v>37</v>
      </c>
      <c r="F58" s="20" t="s">
        <v>38</v>
      </c>
      <c r="G58" s="20" t="s">
        <v>39</v>
      </c>
      <c r="H58" s="20" t="s">
        <v>40</v>
      </c>
      <c r="I58" s="20" t="s">
        <v>41</v>
      </c>
      <c r="J58" s="20" t="s">
        <v>42</v>
      </c>
      <c r="K58" s="20" t="s">
        <v>43</v>
      </c>
      <c r="L58" s="20" t="s">
        <v>44</v>
      </c>
      <c r="M58" s="20" t="s">
        <v>45</v>
      </c>
      <c r="N58" s="20" t="s">
        <v>46</v>
      </c>
      <c r="O58" s="20" t="s">
        <v>47</v>
      </c>
      <c r="P58" s="20" t="s">
        <v>48</v>
      </c>
      <c r="Q58" s="20" t="s">
        <v>49</v>
      </c>
      <c r="R58" s="20" t="s">
        <v>50</v>
      </c>
      <c r="S58" s="20" t="s">
        <v>51</v>
      </c>
      <c r="T58" s="20" t="s">
        <v>52</v>
      </c>
      <c r="U58" s="21" t="s">
        <v>53</v>
      </c>
    </row>
    <row r="59" spans="1:21">
      <c r="A59" s="14" t="s">
        <v>54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6"/>
    </row>
    <row r="60" spans="1:21">
      <c r="A60" s="14" t="s">
        <v>59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6"/>
    </row>
    <row r="61" spans="1:21" ht="13.5" thickBot="1">
      <c r="A61" s="17" t="s">
        <v>55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9"/>
    </row>
    <row r="63" spans="1:21" ht="23.25">
      <c r="A63" s="22" t="s">
        <v>62</v>
      </c>
      <c r="E63" s="22" t="s">
        <v>64</v>
      </c>
      <c r="G63" s="22">
        <f>$H$15</f>
        <v>29</v>
      </c>
    </row>
    <row r="64" spans="1:21" ht="13.5" thickBot="1"/>
    <row r="65" spans="1:21">
      <c r="A65" s="25"/>
      <c r="B65" s="20" t="s">
        <v>34</v>
      </c>
      <c r="C65" s="20" t="s">
        <v>35</v>
      </c>
      <c r="D65" s="20" t="s">
        <v>36</v>
      </c>
      <c r="E65" s="20" t="s">
        <v>37</v>
      </c>
      <c r="F65" s="20" t="s">
        <v>38</v>
      </c>
      <c r="G65" s="20" t="s">
        <v>39</v>
      </c>
      <c r="H65" s="20" t="s">
        <v>40</v>
      </c>
      <c r="I65" s="20" t="s">
        <v>41</v>
      </c>
      <c r="J65" s="20" t="s">
        <v>42</v>
      </c>
      <c r="K65" s="20" t="s">
        <v>43</v>
      </c>
      <c r="L65" s="20" t="s">
        <v>44</v>
      </c>
      <c r="M65" s="20" t="s">
        <v>45</v>
      </c>
      <c r="N65" s="20" t="s">
        <v>46</v>
      </c>
      <c r="O65" s="20" t="s">
        <v>47</v>
      </c>
      <c r="P65" s="20" t="s">
        <v>48</v>
      </c>
      <c r="Q65" s="20" t="s">
        <v>49</v>
      </c>
      <c r="R65" s="20" t="s">
        <v>50</v>
      </c>
      <c r="S65" s="20" t="s">
        <v>51</v>
      </c>
      <c r="T65" s="20" t="s">
        <v>52</v>
      </c>
      <c r="U65" s="21" t="s">
        <v>53</v>
      </c>
    </row>
    <row r="66" spans="1:21">
      <c r="A66" s="14" t="s">
        <v>54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6"/>
    </row>
    <row r="67" spans="1:21">
      <c r="A67" s="14" t="s">
        <v>59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6"/>
    </row>
    <row r="68" spans="1:21" ht="13.5" thickBot="1">
      <c r="A68" s="17" t="s">
        <v>55</v>
      </c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9"/>
    </row>
    <row r="70" spans="1:21" ht="23.25">
      <c r="A70" s="22" t="s">
        <v>63</v>
      </c>
      <c r="E70" s="22" t="s">
        <v>64</v>
      </c>
      <c r="G70" s="22">
        <f>$I$15</f>
        <v>5</v>
      </c>
    </row>
    <row r="71" spans="1:21" ht="13.5" thickBot="1"/>
    <row r="72" spans="1:21">
      <c r="A72" s="25"/>
      <c r="B72" s="20" t="s">
        <v>34</v>
      </c>
      <c r="C72" s="20" t="s">
        <v>35</v>
      </c>
      <c r="D72" s="20" t="s">
        <v>36</v>
      </c>
      <c r="E72" s="20" t="s">
        <v>37</v>
      </c>
      <c r="F72" s="20" t="s">
        <v>38</v>
      </c>
      <c r="G72" s="20" t="s">
        <v>39</v>
      </c>
      <c r="H72" s="20" t="s">
        <v>40</v>
      </c>
      <c r="I72" s="20" t="s">
        <v>41</v>
      </c>
      <c r="J72" s="20" t="s">
        <v>42</v>
      </c>
      <c r="K72" s="20" t="s">
        <v>43</v>
      </c>
      <c r="L72" s="20" t="s">
        <v>44</v>
      </c>
      <c r="M72" s="20" t="s">
        <v>45</v>
      </c>
      <c r="N72" s="20" t="s">
        <v>46</v>
      </c>
      <c r="O72" s="20" t="s">
        <v>47</v>
      </c>
      <c r="P72" s="20" t="s">
        <v>48</v>
      </c>
      <c r="Q72" s="20" t="s">
        <v>49</v>
      </c>
      <c r="R72" s="20" t="s">
        <v>50</v>
      </c>
      <c r="S72" s="20" t="s">
        <v>51</v>
      </c>
      <c r="T72" s="20" t="s">
        <v>52</v>
      </c>
      <c r="U72" s="21" t="s">
        <v>53</v>
      </c>
    </row>
    <row r="73" spans="1:21">
      <c r="A73" s="14" t="s">
        <v>54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6"/>
    </row>
    <row r="74" spans="1:21">
      <c r="A74" s="14" t="s">
        <v>59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6"/>
    </row>
    <row r="75" spans="1:21" ht="13.5" thickBot="1">
      <c r="A75" s="17" t="s">
        <v>55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9"/>
    </row>
  </sheetData>
  <phoneticPr fontId="10" type="noConversion"/>
  <printOptions horizontalCentered="1" verticalCentered="1"/>
  <pageMargins left="0.45" right="0.27" top="0.51181102362204722" bottom="0.43307086614173229" header="0.31496062992125984" footer="0.31496062992125984"/>
  <pageSetup paperSize="9" orientation="landscape" r:id="rId1"/>
  <rowBreaks count="2" manualBreakCount="2">
    <brk id="16" max="16383" man="1"/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J85"/>
  <sheetViews>
    <sheetView zoomScaleNormal="100" workbookViewId="0">
      <pane ySplit="8" topLeftCell="A18" activePane="bottomLeft" state="frozen"/>
      <selection activeCell="R10" sqref="R10"/>
      <selection pane="bottomLeft" activeCell="B9" sqref="B9:E23"/>
    </sheetView>
  </sheetViews>
  <sheetFormatPr baseColWidth="10" defaultColWidth="9.140625" defaultRowHeight="12.75"/>
  <cols>
    <col min="1" max="1" width="7.85546875" style="76" bestFit="1" customWidth="1"/>
    <col min="2" max="2" width="18.140625" style="3" bestFit="1" customWidth="1"/>
    <col min="3" max="3" width="22.85546875" bestFit="1" customWidth="1"/>
    <col min="4" max="4" width="20.28515625" bestFit="1" customWidth="1"/>
    <col min="5" max="5" width="20.28515625" customWidth="1"/>
    <col min="6" max="6" width="24" customWidth="1"/>
    <col min="7" max="9" width="24" style="87" customWidth="1"/>
    <col min="10" max="10" width="17.42578125" style="87" bestFit="1" customWidth="1"/>
  </cols>
  <sheetData>
    <row r="1" spans="1:9">
      <c r="A1" s="77"/>
      <c r="B1" s="33"/>
      <c r="C1" s="2"/>
      <c r="D1" s="2"/>
      <c r="E1" s="2"/>
      <c r="F1" s="2"/>
      <c r="G1" s="88"/>
    </row>
    <row r="2" spans="1:9">
      <c r="A2" s="77"/>
      <c r="B2" s="33"/>
      <c r="C2" s="2"/>
      <c r="D2" s="2"/>
      <c r="E2" s="2"/>
      <c r="F2" s="2"/>
      <c r="G2" s="88"/>
    </row>
    <row r="3" spans="1:9">
      <c r="A3" s="77"/>
      <c r="B3" s="33" t="s">
        <v>92</v>
      </c>
      <c r="C3" s="85" t="s">
        <v>93</v>
      </c>
      <c r="D3" s="86" t="s">
        <v>94</v>
      </c>
      <c r="E3" s="13" t="s">
        <v>95</v>
      </c>
      <c r="F3" s="2"/>
      <c r="G3" s="88"/>
    </row>
    <row r="4" spans="1:9">
      <c r="A4" s="77"/>
      <c r="B4" s="33"/>
      <c r="C4" s="2"/>
      <c r="D4" s="2"/>
      <c r="E4" s="2"/>
      <c r="F4" s="2"/>
      <c r="G4" s="88"/>
    </row>
    <row r="5" spans="1:9">
      <c r="A5" s="77"/>
      <c r="B5" s="33"/>
      <c r="C5" s="82"/>
      <c r="D5" s="83"/>
      <c r="E5" s="84"/>
      <c r="F5" s="2"/>
      <c r="G5" s="88"/>
    </row>
    <row r="6" spans="1:9">
      <c r="A6" s="77"/>
      <c r="B6" s="33"/>
      <c r="C6" s="82"/>
      <c r="D6" s="83"/>
      <c r="E6" s="84"/>
      <c r="F6" s="2"/>
      <c r="G6" s="88"/>
    </row>
    <row r="7" spans="1:9">
      <c r="A7" s="77"/>
      <c r="B7" s="33"/>
      <c r="C7" s="2"/>
      <c r="D7" s="2"/>
      <c r="E7" s="2"/>
      <c r="F7" s="2"/>
      <c r="G7" s="88"/>
    </row>
    <row r="8" spans="1:9">
      <c r="A8" s="77" t="s">
        <v>17</v>
      </c>
      <c r="B8" s="27" t="s">
        <v>90</v>
      </c>
      <c r="C8" s="33" t="s">
        <v>18</v>
      </c>
      <c r="D8" s="33" t="s">
        <v>19</v>
      </c>
      <c r="E8" s="33" t="s">
        <v>86</v>
      </c>
      <c r="F8" s="54" t="s">
        <v>90</v>
      </c>
      <c r="G8" s="88"/>
      <c r="I8" s="93"/>
    </row>
    <row r="9" spans="1:9" s="87" customFormat="1" ht="21" customHeight="1">
      <c r="A9" s="77">
        <v>1</v>
      </c>
      <c r="B9" s="107" t="s">
        <v>100</v>
      </c>
      <c r="C9" s="98" t="s">
        <v>102</v>
      </c>
      <c r="D9" s="98" t="s">
        <v>103</v>
      </c>
      <c r="E9" s="99" t="s">
        <v>101</v>
      </c>
    </row>
    <row r="10" spans="1:9" s="87" customFormat="1" ht="21" customHeight="1">
      <c r="A10" s="77">
        <v>2</v>
      </c>
      <c r="B10" s="103"/>
      <c r="C10" s="101" t="s">
        <v>106</v>
      </c>
      <c r="D10" s="101" t="s">
        <v>105</v>
      </c>
      <c r="E10" s="102" t="s">
        <v>104</v>
      </c>
      <c r="G10" s="94"/>
    </row>
    <row r="11" spans="1:9" s="87" customFormat="1" ht="21" customHeight="1">
      <c r="A11" s="32">
        <v>3</v>
      </c>
      <c r="B11" s="105"/>
      <c r="C11" s="101" t="s">
        <v>107</v>
      </c>
      <c r="D11" s="101" t="s">
        <v>109</v>
      </c>
      <c r="E11" s="102" t="s">
        <v>108</v>
      </c>
      <c r="G11" s="95"/>
    </row>
    <row r="12" spans="1:9" s="87" customFormat="1" ht="21" customHeight="1">
      <c r="A12" s="32">
        <v>4</v>
      </c>
      <c r="B12" s="100" t="s">
        <v>110</v>
      </c>
      <c r="C12" s="101" t="s">
        <v>113</v>
      </c>
      <c r="D12" s="101" t="s">
        <v>112</v>
      </c>
      <c r="E12" s="102" t="s">
        <v>111</v>
      </c>
    </row>
    <row r="13" spans="1:9" s="87" customFormat="1" ht="21" customHeight="1">
      <c r="A13" s="77">
        <v>5</v>
      </c>
      <c r="B13" s="100" t="s">
        <v>114</v>
      </c>
      <c r="C13" s="101" t="s">
        <v>115</v>
      </c>
      <c r="D13" s="101" t="s">
        <v>116</v>
      </c>
      <c r="E13" s="102" t="s">
        <v>117</v>
      </c>
    </row>
    <row r="14" spans="1:9" s="87" customFormat="1" ht="21" customHeight="1">
      <c r="A14" s="77">
        <v>6</v>
      </c>
      <c r="B14" s="105"/>
      <c r="C14" s="101" t="s">
        <v>119</v>
      </c>
      <c r="D14" s="101" t="s">
        <v>118</v>
      </c>
      <c r="E14" s="102" t="s">
        <v>120</v>
      </c>
      <c r="G14" s="96"/>
    </row>
    <row r="15" spans="1:9" s="87" customFormat="1" ht="21" customHeight="1">
      <c r="A15" s="77">
        <v>7</v>
      </c>
      <c r="B15" s="104"/>
      <c r="C15" s="101" t="s">
        <v>122</v>
      </c>
      <c r="D15" s="101" t="s">
        <v>123</v>
      </c>
      <c r="E15" s="102" t="s">
        <v>121</v>
      </c>
      <c r="G15" s="96"/>
    </row>
    <row r="16" spans="1:9" s="87" customFormat="1" ht="21" customHeight="1">
      <c r="A16" s="77">
        <v>8</v>
      </c>
      <c r="B16" s="100" t="s">
        <v>124</v>
      </c>
      <c r="C16" s="101" t="s">
        <v>125</v>
      </c>
      <c r="D16" s="101" t="s">
        <v>127</v>
      </c>
      <c r="E16" s="102" t="s">
        <v>126</v>
      </c>
    </row>
    <row r="17" spans="1:8" s="87" customFormat="1" ht="21" customHeight="1">
      <c r="A17" s="77">
        <v>9</v>
      </c>
      <c r="B17" s="104"/>
      <c r="C17" s="101" t="s">
        <v>128</v>
      </c>
      <c r="D17" s="101" t="s">
        <v>130</v>
      </c>
      <c r="E17" s="102" t="s">
        <v>129</v>
      </c>
      <c r="G17" s="96"/>
    </row>
    <row r="18" spans="1:8" s="87" customFormat="1" ht="21" customHeight="1">
      <c r="A18" s="77">
        <v>10</v>
      </c>
      <c r="B18" s="100" t="s">
        <v>110</v>
      </c>
      <c r="C18" s="101" t="s">
        <v>132</v>
      </c>
      <c r="D18" s="101" t="s">
        <v>131</v>
      </c>
      <c r="E18" s="102" t="s">
        <v>133</v>
      </c>
    </row>
    <row r="19" spans="1:8" s="87" customFormat="1" ht="21" customHeight="1">
      <c r="A19" s="77">
        <v>11</v>
      </c>
      <c r="B19" s="104"/>
      <c r="C19" s="101" t="s">
        <v>135</v>
      </c>
      <c r="D19" s="101" t="s">
        <v>134</v>
      </c>
      <c r="E19" s="102" t="s">
        <v>136</v>
      </c>
      <c r="G19" s="96"/>
    </row>
    <row r="20" spans="1:8" s="87" customFormat="1" ht="21" customHeight="1">
      <c r="A20" s="77">
        <v>12</v>
      </c>
      <c r="B20" s="100" t="s">
        <v>124</v>
      </c>
      <c r="C20" s="101" t="s">
        <v>137</v>
      </c>
      <c r="D20" s="101" t="s">
        <v>138</v>
      </c>
      <c r="E20" s="102" t="s">
        <v>139</v>
      </c>
    </row>
    <row r="21" spans="1:8" s="87" customFormat="1" ht="21" customHeight="1">
      <c r="A21" s="32">
        <v>13</v>
      </c>
      <c r="B21" s="104"/>
      <c r="C21" s="101" t="s">
        <v>141</v>
      </c>
      <c r="D21" s="101" t="s">
        <v>142</v>
      </c>
      <c r="E21" s="102" t="s">
        <v>140</v>
      </c>
      <c r="G21" s="96"/>
    </row>
    <row r="22" spans="1:8" s="87" customFormat="1" ht="21" customHeight="1">
      <c r="A22" s="32">
        <v>14</v>
      </c>
      <c r="B22" s="100" t="s">
        <v>143</v>
      </c>
      <c r="C22" s="101" t="s">
        <v>144</v>
      </c>
      <c r="D22" s="101" t="s">
        <v>146</v>
      </c>
      <c r="E22" s="102" t="s">
        <v>145</v>
      </c>
    </row>
    <row r="23" spans="1:8" s="87" customFormat="1" ht="21" customHeight="1">
      <c r="A23" s="32">
        <v>15</v>
      </c>
      <c r="B23" s="108"/>
      <c r="C23" s="109" t="s">
        <v>148</v>
      </c>
      <c r="D23" s="106" t="s">
        <v>147</v>
      </c>
      <c r="E23" s="110" t="s">
        <v>149</v>
      </c>
      <c r="G23" s="97"/>
    </row>
    <row r="24" spans="1:8" s="87" customFormat="1" ht="21" customHeight="1">
      <c r="A24" s="32"/>
      <c r="C24" s="89"/>
      <c r="D24" s="90"/>
    </row>
    <row r="25" spans="1:8" s="87" customFormat="1" ht="21" customHeight="1">
      <c r="A25" s="32"/>
      <c r="D25" s="78"/>
      <c r="E25" s="78"/>
    </row>
    <row r="26" spans="1:8" s="87" customFormat="1" ht="21" customHeight="1">
      <c r="A26" s="77"/>
      <c r="B26" s="79"/>
      <c r="C26" s="80"/>
      <c r="D26" s="80"/>
      <c r="E26" s="80"/>
      <c r="H26" s="80"/>
    </row>
    <row r="27" spans="1:8" ht="15.6" customHeight="1">
      <c r="A27" s="77"/>
      <c r="B27" s="28"/>
      <c r="C27" s="80"/>
      <c r="D27" s="80"/>
      <c r="E27" s="80"/>
      <c r="F27" s="80"/>
      <c r="G27" s="80"/>
    </row>
    <row r="28" spans="1:8" ht="15.6" customHeight="1">
      <c r="A28" s="77"/>
      <c r="B28" s="28"/>
      <c r="C28" s="80"/>
      <c r="D28" s="80"/>
      <c r="E28" s="80"/>
      <c r="F28" s="80"/>
      <c r="G28" s="80"/>
    </row>
    <row r="29" spans="1:8" ht="15.6" customHeight="1">
      <c r="A29" s="77"/>
      <c r="B29" s="28"/>
      <c r="C29" s="80"/>
      <c r="D29" s="80"/>
      <c r="E29" s="80"/>
      <c r="F29" s="80"/>
      <c r="G29" s="80"/>
    </row>
    <row r="30" spans="1:8" ht="15.6" customHeight="1">
      <c r="A30" s="77"/>
      <c r="B30" s="28"/>
      <c r="C30" s="80"/>
      <c r="D30" s="80"/>
      <c r="E30" s="80"/>
      <c r="F30" s="80"/>
      <c r="G30" s="80"/>
    </row>
    <row r="31" spans="1:8" ht="15.6" customHeight="1">
      <c r="A31" s="77"/>
      <c r="B31" s="28"/>
      <c r="C31" s="80"/>
      <c r="D31" s="80"/>
      <c r="E31" s="80"/>
      <c r="F31" s="80"/>
      <c r="G31" s="80"/>
    </row>
    <row r="32" spans="1:8" ht="15.6" customHeight="1">
      <c r="A32" s="32"/>
      <c r="B32" s="28"/>
      <c r="C32" s="80"/>
      <c r="D32" s="80"/>
      <c r="E32" s="80"/>
      <c r="F32" s="80"/>
      <c r="G32" s="80"/>
    </row>
    <row r="33" spans="1:7" ht="15.6" customHeight="1">
      <c r="A33" s="32"/>
      <c r="B33" s="28"/>
      <c r="C33" s="80"/>
      <c r="D33" s="80"/>
      <c r="E33" s="80"/>
      <c r="F33" s="80"/>
      <c r="G33" s="80"/>
    </row>
    <row r="34" spans="1:7" ht="15.6" customHeight="1">
      <c r="A34" s="77"/>
      <c r="B34" s="28"/>
      <c r="C34" s="80"/>
      <c r="D34" s="80"/>
      <c r="E34" s="80"/>
      <c r="F34" s="80"/>
      <c r="G34" s="80"/>
    </row>
    <row r="35" spans="1:7" ht="15.6" customHeight="1">
      <c r="A35" s="77"/>
      <c r="B35" s="28"/>
      <c r="C35" s="80"/>
      <c r="D35" s="80"/>
      <c r="E35" s="80"/>
      <c r="F35" s="80"/>
      <c r="G35" s="80"/>
    </row>
    <row r="36" spans="1:7" ht="15.6" customHeight="1">
      <c r="A36" s="77"/>
      <c r="B36" s="28"/>
      <c r="C36" s="80"/>
      <c r="D36" s="80"/>
      <c r="E36" s="80"/>
      <c r="F36" s="80"/>
      <c r="G36" s="80"/>
    </row>
    <row r="37" spans="1:7" ht="15.6" customHeight="1">
      <c r="A37" s="77"/>
      <c r="B37" s="28"/>
      <c r="C37" s="80"/>
      <c r="D37" s="80"/>
      <c r="E37" s="80"/>
      <c r="F37" s="80"/>
      <c r="G37" s="80"/>
    </row>
    <row r="38" spans="1:7" ht="15.6" customHeight="1">
      <c r="A38" s="32"/>
      <c r="B38" s="28"/>
      <c r="C38" s="80"/>
      <c r="D38" s="80"/>
      <c r="E38" s="80"/>
      <c r="F38" s="80"/>
      <c r="G38" s="80"/>
    </row>
    <row r="39" spans="1:7" ht="15.6" customHeight="1">
      <c r="A39" s="77"/>
      <c r="B39" s="28"/>
      <c r="C39" s="80"/>
      <c r="D39" s="80"/>
      <c r="E39" s="80"/>
      <c r="F39" s="80"/>
      <c r="G39" s="80"/>
    </row>
    <row r="40" spans="1:7" ht="15.6" customHeight="1">
      <c r="A40" s="77"/>
      <c r="B40" s="28"/>
      <c r="C40" s="80"/>
      <c r="D40" s="80"/>
      <c r="E40" s="80"/>
      <c r="F40" s="80"/>
      <c r="G40" s="80"/>
    </row>
    <row r="41" spans="1:7" ht="15.6" customHeight="1">
      <c r="A41" s="32"/>
      <c r="B41" s="31"/>
      <c r="C41" s="30"/>
      <c r="D41" s="30"/>
      <c r="E41" s="30"/>
      <c r="F41" s="2"/>
      <c r="G41" s="88"/>
    </row>
    <row r="42" spans="1:7" ht="15.6" customHeight="1">
      <c r="A42" s="32"/>
      <c r="B42" s="33"/>
      <c r="C42" s="2"/>
      <c r="D42" s="2"/>
      <c r="E42" s="2"/>
      <c r="F42" s="32"/>
      <c r="G42" s="88"/>
    </row>
    <row r="43" spans="1:7">
      <c r="A43" s="77"/>
      <c r="B43" s="33"/>
      <c r="C43" s="2"/>
      <c r="D43" s="2"/>
      <c r="E43" s="2"/>
      <c r="F43" s="32"/>
      <c r="G43" s="88"/>
    </row>
    <row r="44" spans="1:7">
      <c r="A44" s="77"/>
      <c r="B44" s="33"/>
      <c r="C44" s="2"/>
      <c r="D44" s="2"/>
      <c r="E44" s="2"/>
      <c r="F44" s="32"/>
      <c r="G44" s="88"/>
    </row>
    <row r="45" spans="1:7">
      <c r="A45" s="77"/>
      <c r="B45" s="33"/>
      <c r="C45" s="2"/>
      <c r="D45" s="2"/>
      <c r="E45" s="2"/>
      <c r="F45" s="32"/>
      <c r="G45" s="88"/>
    </row>
    <row r="46" spans="1:7">
      <c r="A46" s="77"/>
      <c r="B46" s="33"/>
      <c r="C46" s="2"/>
      <c r="D46" s="2"/>
      <c r="E46" s="2"/>
      <c r="F46" s="32"/>
      <c r="G46" s="88"/>
    </row>
    <row r="47" spans="1:7">
      <c r="A47" s="77"/>
      <c r="B47" s="33"/>
      <c r="C47" s="2"/>
      <c r="D47" s="2"/>
      <c r="E47" s="2"/>
      <c r="F47" s="32"/>
      <c r="G47" s="88"/>
    </row>
    <row r="48" spans="1:7">
      <c r="A48" s="77"/>
      <c r="B48" s="33"/>
      <c r="C48" s="2"/>
      <c r="D48" s="2"/>
      <c r="E48" s="2"/>
      <c r="F48" s="32"/>
      <c r="G48" s="88"/>
    </row>
    <row r="49" spans="1:7">
      <c r="A49" s="77"/>
      <c r="B49" s="33"/>
      <c r="C49" s="2"/>
      <c r="D49" s="2"/>
      <c r="E49" s="2"/>
      <c r="F49" s="32"/>
      <c r="G49" s="88"/>
    </row>
    <row r="50" spans="1:7">
      <c r="A50" s="77"/>
      <c r="B50" s="33"/>
      <c r="C50" s="2"/>
      <c r="D50" s="2"/>
      <c r="E50" s="2"/>
      <c r="F50" s="32"/>
      <c r="G50" s="88"/>
    </row>
    <row r="51" spans="1:7">
      <c r="A51" s="77"/>
      <c r="B51" s="33"/>
      <c r="C51" s="2"/>
      <c r="D51" s="2"/>
      <c r="E51" s="2"/>
      <c r="F51" s="32"/>
      <c r="G51" s="88"/>
    </row>
    <row r="52" spans="1:7">
      <c r="A52" s="77"/>
      <c r="B52" s="33"/>
      <c r="C52" s="2"/>
      <c r="D52" s="2"/>
      <c r="E52" s="2"/>
      <c r="F52" s="32"/>
      <c r="G52" s="88"/>
    </row>
    <row r="53" spans="1:7">
      <c r="A53" s="77"/>
      <c r="F53" s="32"/>
    </row>
    <row r="54" spans="1:7">
      <c r="A54" s="77"/>
      <c r="F54" s="32"/>
    </row>
    <row r="55" spans="1:7">
      <c r="A55" s="77"/>
      <c r="F55" s="32"/>
    </row>
    <row r="56" spans="1:7">
      <c r="A56" s="77"/>
      <c r="F56" s="32"/>
    </row>
    <row r="57" spans="1:7">
      <c r="A57" s="77"/>
      <c r="F57" s="32"/>
    </row>
    <row r="58" spans="1:7">
      <c r="A58" s="77"/>
      <c r="F58" s="32"/>
    </row>
    <row r="59" spans="1:7">
      <c r="A59" s="77"/>
      <c r="F59" s="32"/>
    </row>
    <row r="60" spans="1:7">
      <c r="A60" s="77"/>
      <c r="F60" s="32"/>
    </row>
    <row r="61" spans="1:7">
      <c r="A61" s="77"/>
      <c r="F61" s="32"/>
    </row>
    <row r="62" spans="1:7">
      <c r="A62" s="77"/>
      <c r="F62" s="32"/>
    </row>
    <row r="63" spans="1:7">
      <c r="A63" s="77"/>
      <c r="F63" s="32"/>
    </row>
    <row r="64" spans="1:7">
      <c r="A64" s="77"/>
      <c r="F64" s="32"/>
    </row>
    <row r="65" spans="1:6">
      <c r="A65" s="77"/>
      <c r="F65" s="32"/>
    </row>
    <row r="66" spans="1:6">
      <c r="A66" s="77"/>
      <c r="F66" s="32"/>
    </row>
    <row r="67" spans="1:6">
      <c r="A67" s="77"/>
      <c r="F67" s="32"/>
    </row>
    <row r="68" spans="1:6">
      <c r="A68" s="77"/>
      <c r="F68" s="32"/>
    </row>
    <row r="69" spans="1:6">
      <c r="A69" s="77"/>
      <c r="F69" s="32"/>
    </row>
    <row r="70" spans="1:6">
      <c r="A70" s="77"/>
      <c r="F70" s="32"/>
    </row>
    <row r="71" spans="1:6">
      <c r="A71" s="77"/>
      <c r="F71" s="32"/>
    </row>
    <row r="72" spans="1:6">
      <c r="A72" s="77"/>
      <c r="F72" s="32"/>
    </row>
    <row r="73" spans="1:6">
      <c r="A73" s="77"/>
      <c r="F73" s="2"/>
    </row>
    <row r="74" spans="1:6">
      <c r="A74" s="77"/>
      <c r="B74" s="5"/>
      <c r="C74" s="2"/>
      <c r="D74" s="2"/>
      <c r="E74" s="2"/>
    </row>
    <row r="75" spans="1:6">
      <c r="A75" s="77"/>
      <c r="B75" s="5"/>
      <c r="C75" s="2"/>
      <c r="D75" s="2"/>
      <c r="E75" s="2"/>
    </row>
    <row r="76" spans="1:6">
      <c r="A76" s="77"/>
      <c r="B76" s="5"/>
      <c r="C76" s="2"/>
      <c r="D76" s="2"/>
      <c r="E76" s="2"/>
    </row>
    <row r="77" spans="1:6">
      <c r="A77" s="77"/>
      <c r="B77" s="5"/>
      <c r="C77" s="2"/>
      <c r="D77" s="2"/>
      <c r="E77" s="2"/>
    </row>
    <row r="78" spans="1:6">
      <c r="A78" s="77"/>
      <c r="B78" s="5"/>
      <c r="C78" s="2"/>
      <c r="D78" s="2"/>
      <c r="E78" s="2"/>
    </row>
    <row r="79" spans="1:6">
      <c r="A79" s="77"/>
      <c r="B79" s="5"/>
      <c r="C79" s="2"/>
      <c r="D79" s="2"/>
      <c r="E79" s="2"/>
    </row>
    <row r="80" spans="1:6">
      <c r="A80" s="77"/>
      <c r="B80" s="5"/>
      <c r="C80" s="2"/>
      <c r="D80" s="2"/>
      <c r="E80" s="2"/>
    </row>
    <row r="81" spans="1:5">
      <c r="A81" s="77"/>
      <c r="B81" s="5"/>
      <c r="C81" s="2"/>
      <c r="D81" s="2"/>
      <c r="E81" s="2"/>
    </row>
    <row r="82" spans="1:5">
      <c r="A82" s="77"/>
      <c r="B82" s="5"/>
      <c r="C82" s="2"/>
      <c r="D82" s="2"/>
      <c r="E82" s="2"/>
    </row>
    <row r="83" spans="1:5">
      <c r="A83" s="77"/>
      <c r="B83" s="5"/>
      <c r="C83" s="2"/>
      <c r="D83" s="2"/>
      <c r="E83" s="2"/>
    </row>
    <row r="84" spans="1:5">
      <c r="A84" s="77"/>
      <c r="B84" s="5"/>
      <c r="C84" s="2"/>
      <c r="D84" s="2"/>
      <c r="E84" s="2"/>
    </row>
    <row r="85" spans="1:5">
      <c r="A85" s="77"/>
      <c r="B85" s="5"/>
      <c r="C85" s="2"/>
      <c r="D85" s="2"/>
      <c r="E85" s="2"/>
    </row>
  </sheetData>
  <sortState ref="A9:E23">
    <sortCondition ref="A9:A23"/>
  </sortState>
  <phoneticPr fontId="0" type="noConversion"/>
  <printOptions horizontalCentered="1" verticalCentered="1"/>
  <pageMargins left="0.74803149606299213" right="0.74803149606299213" top="0.44" bottom="0.51181102362204722" header="0.3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6:BJ66"/>
  <sheetViews>
    <sheetView topLeftCell="B1" workbookViewId="0">
      <pane ySplit="8" topLeftCell="A9" activePane="bottomLeft" state="frozen"/>
      <selection activeCell="AX19" sqref="AX19"/>
      <selection pane="bottomLeft" activeCell="H10" sqref="H10"/>
    </sheetView>
  </sheetViews>
  <sheetFormatPr baseColWidth="10" defaultColWidth="9.140625" defaultRowHeight="12.75"/>
  <cols>
    <col min="1" max="1" width="7.85546875" style="3" bestFit="1" customWidth="1"/>
    <col min="2" max="2" width="18.140625" style="3" bestFit="1" customWidth="1"/>
    <col min="3" max="5" width="24.5703125" customWidth="1"/>
    <col min="6" max="6" width="8.140625" style="3" bestFit="1" customWidth="1"/>
    <col min="7" max="7" width="6" style="7" bestFit="1" customWidth="1"/>
    <col min="8" max="8" width="7.5703125" style="10" bestFit="1" customWidth="1"/>
    <col min="9" max="9" width="5" style="10" bestFit="1" customWidth="1"/>
    <col min="10" max="10" width="8.140625" style="10" bestFit="1" customWidth="1"/>
    <col min="11" max="11" width="6.28515625" style="10" bestFit="1" customWidth="1"/>
    <col min="12" max="12" width="6.140625" style="10" bestFit="1" customWidth="1"/>
    <col min="13" max="13" width="5.140625" style="10" bestFit="1" customWidth="1"/>
    <col min="14" max="14" width="5.28515625" style="10" bestFit="1" customWidth="1"/>
    <col min="15" max="15" width="6.28515625" style="10" bestFit="1" customWidth="1"/>
    <col min="16" max="16" width="6.140625" style="10" bestFit="1" customWidth="1"/>
    <col min="17" max="17" width="5.140625" style="10" bestFit="1" customWidth="1"/>
    <col min="18" max="26" width="4.5703125" bestFit="1" customWidth="1"/>
    <col min="27" max="47" width="5.5703125" bestFit="1" customWidth="1"/>
    <col min="48" max="48" width="5.42578125" customWidth="1"/>
    <col min="49" max="56" width="4.7109375" bestFit="1" customWidth="1"/>
    <col min="57" max="62" width="5.7109375" bestFit="1" customWidth="1"/>
  </cols>
  <sheetData>
    <row r="6" spans="1:62">
      <c r="C6" s="82"/>
      <c r="D6" s="83"/>
      <c r="E6" s="84"/>
      <c r="F6" s="3" t="s">
        <v>18</v>
      </c>
      <c r="J6" s="10" t="s">
        <v>19</v>
      </c>
      <c r="N6" s="10" t="s">
        <v>86</v>
      </c>
      <c r="R6" s="37" t="s">
        <v>18</v>
      </c>
      <c r="AG6" t="s">
        <v>19</v>
      </c>
      <c r="AV6" t="s">
        <v>86</v>
      </c>
    </row>
    <row r="7" spans="1:62" ht="13.5" thickBot="1">
      <c r="C7" s="82"/>
      <c r="D7" s="83"/>
      <c r="E7" s="84"/>
      <c r="F7" s="5"/>
      <c r="G7" s="8"/>
    </row>
    <row r="8" spans="1:62" ht="13.5" thickBot="1">
      <c r="A8" s="36" t="s">
        <v>17</v>
      </c>
      <c r="B8" s="36" t="s">
        <v>87</v>
      </c>
      <c r="C8" s="35" t="s">
        <v>18</v>
      </c>
      <c r="D8" s="34" t="s">
        <v>19</v>
      </c>
      <c r="E8" s="34" t="s">
        <v>86</v>
      </c>
      <c r="F8" s="1" t="s">
        <v>22</v>
      </c>
      <c r="G8" s="9" t="s">
        <v>21</v>
      </c>
      <c r="H8" s="12" t="s">
        <v>26</v>
      </c>
      <c r="I8" s="6" t="s">
        <v>91</v>
      </c>
      <c r="J8" s="34" t="s">
        <v>22</v>
      </c>
      <c r="K8" s="9" t="s">
        <v>21</v>
      </c>
      <c r="L8" s="12" t="s">
        <v>26</v>
      </c>
      <c r="M8" s="6" t="s">
        <v>91</v>
      </c>
      <c r="N8" s="34" t="s">
        <v>22</v>
      </c>
      <c r="O8" s="9" t="s">
        <v>21</v>
      </c>
      <c r="P8" s="12" t="s">
        <v>26</v>
      </c>
      <c r="Q8" s="6" t="s">
        <v>91</v>
      </c>
      <c r="R8" s="4" t="s">
        <v>2</v>
      </c>
      <c r="S8" s="4" t="s">
        <v>3</v>
      </c>
      <c r="T8" s="4" t="s">
        <v>4</v>
      </c>
      <c r="U8" s="4" t="s">
        <v>5</v>
      </c>
      <c r="V8" s="4" t="s">
        <v>6</v>
      </c>
      <c r="W8" s="4" t="s">
        <v>7</v>
      </c>
      <c r="X8" s="4" t="s">
        <v>8</v>
      </c>
      <c r="Y8" s="4" t="s">
        <v>9</v>
      </c>
      <c r="Z8" s="4" t="s">
        <v>10</v>
      </c>
      <c r="AA8" s="4" t="s">
        <v>11</v>
      </c>
      <c r="AB8" s="4" t="s">
        <v>12</v>
      </c>
      <c r="AC8" s="4" t="s">
        <v>13</v>
      </c>
      <c r="AD8" s="4" t="s">
        <v>14</v>
      </c>
      <c r="AE8" s="4" t="s">
        <v>15</v>
      </c>
      <c r="AF8" s="4" t="s">
        <v>16</v>
      </c>
      <c r="AG8" s="4" t="s">
        <v>2</v>
      </c>
      <c r="AH8" s="4" t="s">
        <v>3</v>
      </c>
      <c r="AI8" s="4" t="s">
        <v>4</v>
      </c>
      <c r="AJ8" s="4" t="s">
        <v>5</v>
      </c>
      <c r="AK8" s="4" t="s">
        <v>6</v>
      </c>
      <c r="AL8" s="4" t="s">
        <v>7</v>
      </c>
      <c r="AM8" s="4" t="s">
        <v>8</v>
      </c>
      <c r="AN8" s="4" t="s">
        <v>9</v>
      </c>
      <c r="AO8" s="4" t="s">
        <v>10</v>
      </c>
      <c r="AP8" s="4" t="s">
        <v>11</v>
      </c>
      <c r="AQ8" s="4" t="s">
        <v>12</v>
      </c>
      <c r="AR8" s="4" t="s">
        <v>13</v>
      </c>
      <c r="AS8" s="4" t="s">
        <v>14</v>
      </c>
      <c r="AT8" s="4" t="s">
        <v>15</v>
      </c>
      <c r="AU8" s="4" t="s">
        <v>16</v>
      </c>
      <c r="AV8" s="4" t="s">
        <v>2</v>
      </c>
      <c r="AW8" s="4" t="s">
        <v>3</v>
      </c>
      <c r="AX8" s="4" t="s">
        <v>4</v>
      </c>
      <c r="AY8" s="4" t="s">
        <v>5</v>
      </c>
      <c r="AZ8" s="4" t="s">
        <v>6</v>
      </c>
      <c r="BA8" s="4" t="s">
        <v>7</v>
      </c>
      <c r="BB8" s="4" t="s">
        <v>8</v>
      </c>
      <c r="BC8" s="4" t="s">
        <v>9</v>
      </c>
      <c r="BD8" s="4" t="s">
        <v>10</v>
      </c>
      <c r="BE8" s="4" t="s">
        <v>11</v>
      </c>
      <c r="BF8" s="4" t="s">
        <v>12</v>
      </c>
      <c r="BG8" s="4" t="s">
        <v>13</v>
      </c>
      <c r="BH8" s="4" t="s">
        <v>14</v>
      </c>
      <c r="BI8" s="4" t="s">
        <v>15</v>
      </c>
      <c r="BJ8" s="4" t="s">
        <v>16</v>
      </c>
    </row>
    <row r="9" spans="1:62" ht="15.75" customHeight="1" thickBot="1">
      <c r="A9" s="38">
        <v>1</v>
      </c>
      <c r="B9" s="107" t="s">
        <v>100</v>
      </c>
      <c r="C9" s="98" t="s">
        <v>102</v>
      </c>
      <c r="D9" s="98" t="s">
        <v>103</v>
      </c>
      <c r="E9" s="99" t="s">
        <v>101</v>
      </c>
      <c r="F9" s="38">
        <f t="shared" ref="F9:F23" si="0">+IF(G9=0,RANK(G9,$G$9:$G$23)+1/3*MAX($A$9:$A$23),RANK(G9,$G$9:$G$23))</f>
        <v>9</v>
      </c>
      <c r="G9" s="41">
        <f>H9*200+I9</f>
        <v>520</v>
      </c>
      <c r="H9" s="42">
        <f>COUNT(R9:AF9)</f>
        <v>1</v>
      </c>
      <c r="I9" s="43">
        <f>SUM(R9:AF9)</f>
        <v>320</v>
      </c>
      <c r="J9" s="81">
        <f t="shared" ref="J9:J23" si="1">+IF(K9=0,RANK(K9,$K$9:$K$23)+1/3*MAX($A$9:$A$23),RANK(K9,$K$9:$K$23))</f>
        <v>18</v>
      </c>
      <c r="K9" s="42">
        <f>L9*200+M9</f>
        <v>0</v>
      </c>
      <c r="L9" s="42">
        <f>COUNT(AG9:AU9)</f>
        <v>0</v>
      </c>
      <c r="M9" s="43">
        <f>SUM(AG9:AU9)</f>
        <v>0</v>
      </c>
      <c r="N9" s="81">
        <f t="shared" ref="N9:N23" si="2">+IF(O9=0,RANK(O9,$O$9:$O$23)+1/3*MAX($A$9:$A$23),RANK(O9,$O$9:$O$23))</f>
        <v>11</v>
      </c>
      <c r="O9" s="42">
        <f>P9*200+Q9</f>
        <v>590</v>
      </c>
      <c r="P9" s="42">
        <f>COUNT(AV9:BJ9)</f>
        <v>1</v>
      </c>
      <c r="Q9" s="43">
        <f>SUM(AV9:BJ9)</f>
        <v>390</v>
      </c>
      <c r="R9" s="47">
        <v>320</v>
      </c>
      <c r="S9" s="48"/>
      <c r="T9" s="48"/>
      <c r="U9" s="49"/>
      <c r="V9" s="49"/>
      <c r="W9" s="49"/>
      <c r="X9" s="49"/>
      <c r="Y9" s="48"/>
      <c r="Z9" s="48"/>
      <c r="AA9" s="48"/>
      <c r="AB9" s="48"/>
      <c r="AC9" s="48"/>
      <c r="AD9" s="48"/>
      <c r="AE9" s="48"/>
      <c r="AF9" s="50"/>
      <c r="AG9" s="47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50"/>
      <c r="AV9" s="47">
        <v>390</v>
      </c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50"/>
    </row>
    <row r="10" spans="1:62" ht="15.75" customHeight="1" thickBot="1">
      <c r="A10" s="39">
        <v>2</v>
      </c>
      <c r="B10" s="103"/>
      <c r="C10" s="101" t="s">
        <v>106</v>
      </c>
      <c r="D10" s="101" t="s">
        <v>105</v>
      </c>
      <c r="E10" s="102" t="s">
        <v>104</v>
      </c>
      <c r="F10" s="38">
        <f t="shared" si="0"/>
        <v>3</v>
      </c>
      <c r="G10" s="44">
        <f t="shared" ref="G10:G23" si="3">H10*200+I10</f>
        <v>2170</v>
      </c>
      <c r="H10" s="45">
        <f t="shared" ref="H10:H22" si="4">COUNT(R10:AF10)</f>
        <v>4</v>
      </c>
      <c r="I10" s="46">
        <f t="shared" ref="I10:I23" si="5">SUM(R10:AF10)</f>
        <v>1370</v>
      </c>
      <c r="J10" s="81">
        <f t="shared" si="1"/>
        <v>3</v>
      </c>
      <c r="K10" s="45">
        <f t="shared" ref="K10:K23" si="6">L10*200+M10</f>
        <v>3190</v>
      </c>
      <c r="L10" s="45">
        <f t="shared" ref="L10:L22" si="7">COUNT(AG10:AU10)</f>
        <v>6</v>
      </c>
      <c r="M10" s="46">
        <f t="shared" ref="M10:M23" si="8">SUM(AG10:AU10)</f>
        <v>1990</v>
      </c>
      <c r="N10" s="81">
        <f t="shared" si="2"/>
        <v>8</v>
      </c>
      <c r="O10" s="45">
        <f t="shared" ref="O10:O23" si="9">P10*200+Q10</f>
        <v>1600</v>
      </c>
      <c r="P10" s="45">
        <f t="shared" ref="P10:P22" si="10">COUNT(AV10:BJ10)</f>
        <v>3</v>
      </c>
      <c r="Q10" s="46">
        <f t="shared" ref="Q10:Q22" si="11">SUM(AV10:BJ10)</f>
        <v>1000</v>
      </c>
      <c r="R10" s="14">
        <v>350</v>
      </c>
      <c r="S10" s="15">
        <v>290</v>
      </c>
      <c r="T10" s="15">
        <v>360</v>
      </c>
      <c r="U10" s="51">
        <v>370</v>
      </c>
      <c r="V10" s="51"/>
      <c r="W10" s="51"/>
      <c r="X10" s="15"/>
      <c r="Y10" s="15"/>
      <c r="Z10" s="15"/>
      <c r="AA10" s="15"/>
      <c r="AB10" s="15"/>
      <c r="AC10" s="15"/>
      <c r="AD10" s="15"/>
      <c r="AE10" s="15"/>
      <c r="AF10" s="16"/>
      <c r="AG10" s="14">
        <v>320</v>
      </c>
      <c r="AH10" s="15">
        <v>323</v>
      </c>
      <c r="AI10" s="15">
        <v>325</v>
      </c>
      <c r="AJ10" s="15">
        <v>332</v>
      </c>
      <c r="AK10" s="15">
        <v>295</v>
      </c>
      <c r="AL10" s="15">
        <v>395</v>
      </c>
      <c r="AM10" s="15"/>
      <c r="AN10" s="15"/>
      <c r="AO10" s="15"/>
      <c r="AP10" s="15"/>
      <c r="AQ10" s="15"/>
      <c r="AR10" s="15"/>
      <c r="AS10" s="15"/>
      <c r="AT10" s="15"/>
      <c r="AU10" s="16"/>
      <c r="AV10" s="14">
        <v>360</v>
      </c>
      <c r="AW10" s="15">
        <v>290</v>
      </c>
      <c r="AX10" s="15">
        <v>350</v>
      </c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6"/>
    </row>
    <row r="11" spans="1:62" ht="15.75" customHeight="1" thickBot="1">
      <c r="A11" s="39">
        <v>3</v>
      </c>
      <c r="B11" s="105"/>
      <c r="C11" s="101" t="s">
        <v>107</v>
      </c>
      <c r="D11" s="101" t="s">
        <v>109</v>
      </c>
      <c r="E11" s="102" t="s">
        <v>108</v>
      </c>
      <c r="F11" s="38">
        <f t="shared" si="0"/>
        <v>4</v>
      </c>
      <c r="G11" s="44">
        <f>H11*200+I11</f>
        <v>1872</v>
      </c>
      <c r="H11" s="45">
        <f t="shared" si="4"/>
        <v>4</v>
      </c>
      <c r="I11" s="46">
        <f t="shared" si="5"/>
        <v>1072</v>
      </c>
      <c r="J11" s="81">
        <f t="shared" si="1"/>
        <v>2</v>
      </c>
      <c r="K11" s="45">
        <f t="shared" si="6"/>
        <v>3403</v>
      </c>
      <c r="L11" s="45">
        <f t="shared" si="7"/>
        <v>6</v>
      </c>
      <c r="M11" s="46">
        <f t="shared" si="8"/>
        <v>2203</v>
      </c>
      <c r="N11" s="81">
        <f t="shared" si="2"/>
        <v>6</v>
      </c>
      <c r="O11" s="45">
        <f t="shared" si="9"/>
        <v>1650</v>
      </c>
      <c r="P11" s="45">
        <f t="shared" si="10"/>
        <v>3</v>
      </c>
      <c r="Q11" s="46">
        <f t="shared" si="11"/>
        <v>1050</v>
      </c>
      <c r="R11" s="14">
        <v>350</v>
      </c>
      <c r="S11" s="15">
        <v>330</v>
      </c>
      <c r="T11" s="15">
        <v>42</v>
      </c>
      <c r="U11" s="51">
        <v>350</v>
      </c>
      <c r="V11" s="51"/>
      <c r="W11" s="51"/>
      <c r="X11" s="51"/>
      <c r="Y11" s="51"/>
      <c r="Z11" s="51"/>
      <c r="AA11" s="51"/>
      <c r="AB11" s="51"/>
      <c r="AC11" s="51"/>
      <c r="AD11" s="15"/>
      <c r="AE11" s="15"/>
      <c r="AF11" s="16"/>
      <c r="AG11" s="14">
        <v>437</v>
      </c>
      <c r="AH11" s="15">
        <v>331</v>
      </c>
      <c r="AI11" s="15">
        <v>332</v>
      </c>
      <c r="AJ11" s="15">
        <v>380</v>
      </c>
      <c r="AK11" s="15">
        <v>371</v>
      </c>
      <c r="AL11" s="15">
        <v>352</v>
      </c>
      <c r="AM11" s="15"/>
      <c r="AN11" s="15"/>
      <c r="AO11" s="15"/>
      <c r="AP11" s="15"/>
      <c r="AQ11" s="15"/>
      <c r="AR11" s="15"/>
      <c r="AS11" s="15"/>
      <c r="AT11" s="15"/>
      <c r="AU11" s="16"/>
      <c r="AV11" s="14">
        <v>340</v>
      </c>
      <c r="AW11" s="15">
        <v>330</v>
      </c>
      <c r="AX11" s="15">
        <v>380</v>
      </c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6"/>
    </row>
    <row r="12" spans="1:62" ht="15.75" customHeight="1" thickBot="1">
      <c r="A12" s="39">
        <v>4</v>
      </c>
      <c r="B12" s="100" t="s">
        <v>110</v>
      </c>
      <c r="C12" s="101" t="s">
        <v>113</v>
      </c>
      <c r="D12" s="101" t="s">
        <v>112</v>
      </c>
      <c r="E12" s="102" t="s">
        <v>111</v>
      </c>
      <c r="F12" s="38">
        <f t="shared" si="0"/>
        <v>10</v>
      </c>
      <c r="G12" s="44">
        <f t="shared" si="3"/>
        <v>490</v>
      </c>
      <c r="H12" s="45">
        <f t="shared" si="4"/>
        <v>1</v>
      </c>
      <c r="I12" s="46">
        <f t="shared" si="5"/>
        <v>290</v>
      </c>
      <c r="J12" s="81">
        <f t="shared" si="1"/>
        <v>18</v>
      </c>
      <c r="K12" s="45">
        <f t="shared" si="6"/>
        <v>0</v>
      </c>
      <c r="L12" s="45">
        <f t="shared" si="7"/>
        <v>0</v>
      </c>
      <c r="M12" s="46">
        <f t="shared" si="8"/>
        <v>0</v>
      </c>
      <c r="N12" s="81">
        <f t="shared" si="2"/>
        <v>2</v>
      </c>
      <c r="O12" s="45">
        <f t="shared" si="9"/>
        <v>3380</v>
      </c>
      <c r="P12" s="45">
        <f t="shared" si="10"/>
        <v>6</v>
      </c>
      <c r="Q12" s="46">
        <f t="shared" si="11"/>
        <v>2180</v>
      </c>
      <c r="R12" s="52">
        <v>290</v>
      </c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15"/>
      <c r="AD12" s="15"/>
      <c r="AE12" s="15"/>
      <c r="AF12" s="16"/>
      <c r="AG12" s="14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6"/>
      <c r="AV12" s="14">
        <v>380</v>
      </c>
      <c r="AW12" s="15">
        <v>350</v>
      </c>
      <c r="AX12" s="15">
        <v>420</v>
      </c>
      <c r="AY12" s="15">
        <v>340</v>
      </c>
      <c r="AZ12" s="15">
        <v>360</v>
      </c>
      <c r="BA12" s="15">
        <v>330</v>
      </c>
      <c r="BB12" s="15"/>
      <c r="BC12" s="15"/>
      <c r="BD12" s="15"/>
      <c r="BE12" s="15"/>
      <c r="BF12" s="15"/>
      <c r="BG12" s="15"/>
      <c r="BH12" s="15"/>
      <c r="BI12" s="15"/>
      <c r="BJ12" s="16"/>
    </row>
    <row r="13" spans="1:62" ht="15.75" customHeight="1" thickBot="1">
      <c r="A13" s="40">
        <v>5</v>
      </c>
      <c r="B13" s="100" t="s">
        <v>114</v>
      </c>
      <c r="C13" s="101" t="s">
        <v>115</v>
      </c>
      <c r="D13" s="101" t="s">
        <v>116</v>
      </c>
      <c r="E13" s="102" t="s">
        <v>117</v>
      </c>
      <c r="F13" s="38">
        <f t="shared" si="0"/>
        <v>5</v>
      </c>
      <c r="G13" s="44">
        <f t="shared" si="3"/>
        <v>1780</v>
      </c>
      <c r="H13" s="45">
        <f t="shared" si="4"/>
        <v>3</v>
      </c>
      <c r="I13" s="46">
        <f t="shared" si="5"/>
        <v>1180</v>
      </c>
      <c r="J13" s="81">
        <f t="shared" si="1"/>
        <v>5</v>
      </c>
      <c r="K13" s="45">
        <f t="shared" si="6"/>
        <v>2730</v>
      </c>
      <c r="L13" s="45">
        <f t="shared" si="7"/>
        <v>5</v>
      </c>
      <c r="M13" s="46">
        <f t="shared" si="8"/>
        <v>1730</v>
      </c>
      <c r="N13" s="81">
        <f t="shared" si="2"/>
        <v>1</v>
      </c>
      <c r="O13" s="45">
        <f t="shared" si="9"/>
        <v>4850</v>
      </c>
      <c r="P13" s="45">
        <f t="shared" si="10"/>
        <v>9</v>
      </c>
      <c r="Q13" s="46">
        <f t="shared" si="11"/>
        <v>3050</v>
      </c>
      <c r="R13" s="52">
        <v>420</v>
      </c>
      <c r="S13" s="51">
        <v>440</v>
      </c>
      <c r="T13" s="15">
        <v>320</v>
      </c>
      <c r="U13" s="51"/>
      <c r="V13" s="51"/>
      <c r="W13" s="51"/>
      <c r="X13" s="51"/>
      <c r="Y13" s="51"/>
      <c r="Z13" s="51"/>
      <c r="AA13" s="51"/>
      <c r="AB13" s="51"/>
      <c r="AC13" s="51"/>
      <c r="AD13" s="15"/>
      <c r="AE13" s="15"/>
      <c r="AF13" s="16"/>
      <c r="AG13" s="14">
        <v>320</v>
      </c>
      <c r="AH13" s="15">
        <v>320</v>
      </c>
      <c r="AI13" s="15">
        <v>410</v>
      </c>
      <c r="AJ13" s="15">
        <v>360</v>
      </c>
      <c r="AK13" s="15">
        <v>320</v>
      </c>
      <c r="AL13" s="15"/>
      <c r="AM13" s="15"/>
      <c r="AN13" s="15"/>
      <c r="AO13" s="15"/>
      <c r="AP13" s="15"/>
      <c r="AQ13" s="15"/>
      <c r="AR13" s="15"/>
      <c r="AS13" s="15"/>
      <c r="AT13" s="15"/>
      <c r="AU13" s="16"/>
      <c r="AV13" s="14">
        <v>330</v>
      </c>
      <c r="AW13" s="15">
        <v>320</v>
      </c>
      <c r="AX13" s="15">
        <v>380</v>
      </c>
      <c r="AY13" s="15">
        <v>340</v>
      </c>
      <c r="AZ13" s="15">
        <v>330</v>
      </c>
      <c r="BA13" s="15">
        <v>320</v>
      </c>
      <c r="BB13" s="15">
        <v>410</v>
      </c>
      <c r="BC13" s="15">
        <v>290</v>
      </c>
      <c r="BD13" s="15">
        <v>330</v>
      </c>
      <c r="BE13" s="15"/>
      <c r="BF13" s="15"/>
      <c r="BG13" s="15"/>
      <c r="BH13" s="15"/>
      <c r="BI13" s="15"/>
      <c r="BJ13" s="16"/>
    </row>
    <row r="14" spans="1:62" ht="15.75" customHeight="1" thickBot="1">
      <c r="A14" s="40">
        <v>6</v>
      </c>
      <c r="B14" s="105"/>
      <c r="C14" s="101" t="s">
        <v>119</v>
      </c>
      <c r="D14" s="101" t="s">
        <v>118</v>
      </c>
      <c r="E14" s="102" t="s">
        <v>120</v>
      </c>
      <c r="F14" s="38">
        <f t="shared" si="0"/>
        <v>16</v>
      </c>
      <c r="G14" s="44">
        <f t="shared" si="3"/>
        <v>0</v>
      </c>
      <c r="H14" s="45">
        <f t="shared" si="4"/>
        <v>0</v>
      </c>
      <c r="I14" s="46">
        <f t="shared" si="5"/>
        <v>0</v>
      </c>
      <c r="J14" s="81">
        <f t="shared" si="1"/>
        <v>18</v>
      </c>
      <c r="K14" s="45">
        <f t="shared" si="6"/>
        <v>0</v>
      </c>
      <c r="L14" s="45">
        <f t="shared" si="7"/>
        <v>0</v>
      </c>
      <c r="M14" s="46">
        <f t="shared" si="8"/>
        <v>0</v>
      </c>
      <c r="N14" s="81">
        <f t="shared" si="2"/>
        <v>18</v>
      </c>
      <c r="O14" s="45">
        <f t="shared" si="9"/>
        <v>0</v>
      </c>
      <c r="P14" s="45">
        <f t="shared" si="10"/>
        <v>0</v>
      </c>
      <c r="Q14" s="46">
        <f t="shared" si="11"/>
        <v>0</v>
      </c>
      <c r="Z14" s="51"/>
      <c r="AA14" s="51"/>
      <c r="AB14" s="15"/>
      <c r="AC14" s="15"/>
      <c r="AD14" s="15"/>
      <c r="AE14" s="15"/>
      <c r="AF14" s="16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6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6"/>
    </row>
    <row r="15" spans="1:62" ht="15.75" customHeight="1" thickBot="1">
      <c r="A15" s="39">
        <v>7</v>
      </c>
      <c r="B15" s="104"/>
      <c r="C15" s="101" t="s">
        <v>122</v>
      </c>
      <c r="D15" s="101" t="s">
        <v>123</v>
      </c>
      <c r="E15" s="102" t="s">
        <v>121</v>
      </c>
      <c r="F15" s="38">
        <f t="shared" si="0"/>
        <v>1</v>
      </c>
      <c r="G15" s="44">
        <f t="shared" si="3"/>
        <v>4530</v>
      </c>
      <c r="H15" s="45">
        <f>COUNT(R15:AF15)</f>
        <v>8</v>
      </c>
      <c r="I15" s="46">
        <f>SUM(R15:AF15)</f>
        <v>2930</v>
      </c>
      <c r="J15" s="81">
        <f t="shared" si="1"/>
        <v>12</v>
      </c>
      <c r="K15" s="45">
        <f t="shared" si="6"/>
        <v>533</v>
      </c>
      <c r="L15" s="45">
        <f>COUNT(AG15:AU15)</f>
        <v>1</v>
      </c>
      <c r="M15" s="46">
        <f>SUM(AG15:AU15)</f>
        <v>333</v>
      </c>
      <c r="N15" s="81">
        <f t="shared" si="2"/>
        <v>3</v>
      </c>
      <c r="O15" s="45">
        <f t="shared" si="9"/>
        <v>2284</v>
      </c>
      <c r="P15" s="45">
        <f>COUNT(AV15:BJ15)</f>
        <v>4</v>
      </c>
      <c r="Q15" s="46">
        <f>SUM(AV15:BJ15)</f>
        <v>1484</v>
      </c>
      <c r="R15" s="52">
        <v>410</v>
      </c>
      <c r="S15" s="51">
        <v>380</v>
      </c>
      <c r="T15" s="51">
        <v>430</v>
      </c>
      <c r="U15" s="51">
        <v>340</v>
      </c>
      <c r="V15" s="51">
        <v>360</v>
      </c>
      <c r="W15" s="51">
        <v>330</v>
      </c>
      <c r="X15" s="51">
        <v>340</v>
      </c>
      <c r="Y15" s="51">
        <v>340</v>
      </c>
      <c r="Z15" s="51"/>
      <c r="AA15" s="51"/>
      <c r="AB15" s="51"/>
      <c r="AC15" s="51"/>
      <c r="AD15" s="51"/>
      <c r="AE15" s="15"/>
      <c r="AF15" s="16"/>
      <c r="AG15" s="14">
        <v>333</v>
      </c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6"/>
      <c r="AV15" s="14">
        <v>340</v>
      </c>
      <c r="AW15" s="15">
        <v>414</v>
      </c>
      <c r="AX15" s="15">
        <v>357</v>
      </c>
      <c r="AY15" s="15">
        <v>373</v>
      </c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6"/>
    </row>
    <row r="16" spans="1:62" ht="15.75" customHeight="1" thickBot="1">
      <c r="A16" s="40">
        <v>8</v>
      </c>
      <c r="B16" s="100" t="s">
        <v>124</v>
      </c>
      <c r="C16" s="101" t="s">
        <v>125</v>
      </c>
      <c r="D16" s="101" t="s">
        <v>127</v>
      </c>
      <c r="E16" s="102" t="s">
        <v>126</v>
      </c>
      <c r="F16" s="38">
        <f t="shared" si="0"/>
        <v>16</v>
      </c>
      <c r="G16" s="44">
        <f t="shared" si="3"/>
        <v>0</v>
      </c>
      <c r="H16" s="45">
        <f t="shared" si="4"/>
        <v>0</v>
      </c>
      <c r="I16" s="46">
        <f t="shared" si="5"/>
        <v>0</v>
      </c>
      <c r="J16" s="81">
        <f t="shared" si="1"/>
        <v>10</v>
      </c>
      <c r="K16" s="45">
        <f t="shared" si="6"/>
        <v>1060</v>
      </c>
      <c r="L16" s="45">
        <f t="shared" si="7"/>
        <v>2</v>
      </c>
      <c r="M16" s="46">
        <f t="shared" si="8"/>
        <v>660</v>
      </c>
      <c r="N16" s="81">
        <f t="shared" si="2"/>
        <v>10</v>
      </c>
      <c r="O16" s="45">
        <f t="shared" si="9"/>
        <v>1060</v>
      </c>
      <c r="P16" s="45">
        <f t="shared" si="10"/>
        <v>2</v>
      </c>
      <c r="Q16" s="46">
        <f t="shared" si="11"/>
        <v>660</v>
      </c>
      <c r="R16" s="52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15"/>
      <c r="AF16" s="16"/>
      <c r="AG16" s="14">
        <v>340</v>
      </c>
      <c r="AH16" s="15">
        <v>320</v>
      </c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6"/>
      <c r="AV16" s="14">
        <v>330</v>
      </c>
      <c r="AW16" s="15">
        <v>330</v>
      </c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6"/>
    </row>
    <row r="17" spans="1:62" ht="15.75" customHeight="1" thickBot="1">
      <c r="A17" s="40">
        <v>9</v>
      </c>
      <c r="B17" s="104"/>
      <c r="C17" s="101" t="s">
        <v>128</v>
      </c>
      <c r="D17" s="101" t="s">
        <v>130</v>
      </c>
      <c r="E17" s="102" t="s">
        <v>129</v>
      </c>
      <c r="F17" s="38">
        <f t="shared" si="0"/>
        <v>6</v>
      </c>
      <c r="G17" s="44">
        <f t="shared" si="3"/>
        <v>1110</v>
      </c>
      <c r="H17" s="45">
        <f t="shared" si="4"/>
        <v>2</v>
      </c>
      <c r="I17" s="46">
        <f t="shared" si="5"/>
        <v>710</v>
      </c>
      <c r="J17" s="81">
        <f t="shared" si="1"/>
        <v>8</v>
      </c>
      <c r="K17" s="45">
        <f t="shared" si="6"/>
        <v>1090</v>
      </c>
      <c r="L17" s="45">
        <f t="shared" si="7"/>
        <v>2</v>
      </c>
      <c r="M17" s="46">
        <f t="shared" si="8"/>
        <v>690</v>
      </c>
      <c r="N17" s="81">
        <f t="shared" si="2"/>
        <v>5</v>
      </c>
      <c r="O17" s="45">
        <f t="shared" si="9"/>
        <v>2140</v>
      </c>
      <c r="P17" s="45">
        <f t="shared" si="10"/>
        <v>4</v>
      </c>
      <c r="Q17" s="46">
        <f t="shared" si="11"/>
        <v>1340</v>
      </c>
      <c r="R17" s="52">
        <v>350</v>
      </c>
      <c r="S17" s="51">
        <v>360</v>
      </c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16"/>
      <c r="AG17" s="14">
        <v>340</v>
      </c>
      <c r="AH17" s="15">
        <v>350</v>
      </c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6"/>
      <c r="AV17" s="14">
        <v>340</v>
      </c>
      <c r="AW17" s="15">
        <v>330</v>
      </c>
      <c r="AX17" s="15">
        <v>320</v>
      </c>
      <c r="AY17" s="15">
        <v>350</v>
      </c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6"/>
    </row>
    <row r="18" spans="1:62" ht="15.75" customHeight="1" thickBot="1">
      <c r="A18" s="40">
        <v>10</v>
      </c>
      <c r="B18" s="100" t="s">
        <v>110</v>
      </c>
      <c r="C18" s="101" t="s">
        <v>132</v>
      </c>
      <c r="D18" s="101" t="s">
        <v>131</v>
      </c>
      <c r="E18" s="102" t="s">
        <v>133</v>
      </c>
      <c r="F18" s="38">
        <f t="shared" si="0"/>
        <v>8</v>
      </c>
      <c r="G18" s="44">
        <f t="shared" si="3"/>
        <v>560</v>
      </c>
      <c r="H18" s="45">
        <f t="shared" si="4"/>
        <v>1</v>
      </c>
      <c r="I18" s="46">
        <f t="shared" si="5"/>
        <v>360</v>
      </c>
      <c r="J18" s="81">
        <f t="shared" si="1"/>
        <v>8</v>
      </c>
      <c r="K18" s="45">
        <f t="shared" si="6"/>
        <v>1090</v>
      </c>
      <c r="L18" s="45">
        <f t="shared" si="7"/>
        <v>2</v>
      </c>
      <c r="M18" s="46">
        <f t="shared" si="8"/>
        <v>690</v>
      </c>
      <c r="N18" s="81">
        <f t="shared" si="2"/>
        <v>4</v>
      </c>
      <c r="O18" s="45">
        <f t="shared" si="9"/>
        <v>2201</v>
      </c>
      <c r="P18" s="45">
        <f t="shared" si="10"/>
        <v>4</v>
      </c>
      <c r="Q18" s="46">
        <f t="shared" si="11"/>
        <v>1401</v>
      </c>
      <c r="R18" s="52">
        <v>360</v>
      </c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3"/>
      <c r="AG18" s="52">
        <v>370</v>
      </c>
      <c r="AH18" s="51">
        <v>320</v>
      </c>
      <c r="AI18" s="51"/>
      <c r="AJ18" s="51"/>
      <c r="AK18" s="51"/>
      <c r="AL18" s="51"/>
      <c r="AM18" s="51"/>
      <c r="AN18" s="51"/>
      <c r="AO18" s="15"/>
      <c r="AP18" s="15"/>
      <c r="AQ18" s="15"/>
      <c r="AR18" s="15"/>
      <c r="AS18" s="15"/>
      <c r="AT18" s="15"/>
      <c r="AU18" s="16"/>
      <c r="AV18" s="14">
        <v>330</v>
      </c>
      <c r="AW18" s="15">
        <v>340</v>
      </c>
      <c r="AX18" s="15">
        <v>347</v>
      </c>
      <c r="AY18" s="15">
        <v>384</v>
      </c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6"/>
    </row>
    <row r="19" spans="1:62" ht="15.75" customHeight="1" thickBot="1">
      <c r="A19" s="39">
        <v>11</v>
      </c>
      <c r="B19" s="104"/>
      <c r="C19" s="101" t="s">
        <v>135</v>
      </c>
      <c r="D19" s="101" t="s">
        <v>134</v>
      </c>
      <c r="E19" s="102" t="s">
        <v>136</v>
      </c>
      <c r="F19" s="38">
        <f t="shared" si="0"/>
        <v>16</v>
      </c>
      <c r="G19" s="44">
        <f t="shared" si="3"/>
        <v>0</v>
      </c>
      <c r="H19" s="45">
        <f t="shared" si="4"/>
        <v>0</v>
      </c>
      <c r="I19" s="46">
        <f t="shared" si="5"/>
        <v>0</v>
      </c>
      <c r="J19" s="81">
        <f t="shared" si="1"/>
        <v>1</v>
      </c>
      <c r="K19" s="45">
        <f t="shared" si="6"/>
        <v>4240</v>
      </c>
      <c r="L19" s="45">
        <f t="shared" si="7"/>
        <v>8</v>
      </c>
      <c r="M19" s="46">
        <f t="shared" si="8"/>
        <v>2640</v>
      </c>
      <c r="N19" s="81">
        <f t="shared" si="2"/>
        <v>12</v>
      </c>
      <c r="O19" s="45">
        <f t="shared" si="9"/>
        <v>530</v>
      </c>
      <c r="P19" s="45">
        <f t="shared" si="10"/>
        <v>1</v>
      </c>
      <c r="Q19" s="46">
        <f t="shared" si="11"/>
        <v>330</v>
      </c>
      <c r="R19" s="52"/>
      <c r="S19" s="51"/>
      <c r="T19" s="51"/>
      <c r="U19" s="51"/>
      <c r="V19" s="51"/>
      <c r="W19" s="51"/>
      <c r="X19" s="15"/>
      <c r="Y19" s="15"/>
      <c r="Z19" s="15"/>
      <c r="AA19" s="15"/>
      <c r="AB19" s="15"/>
      <c r="AC19" s="15"/>
      <c r="AD19" s="15"/>
      <c r="AE19" s="15"/>
      <c r="AF19" s="16"/>
      <c r="AG19" s="14">
        <v>330</v>
      </c>
      <c r="AH19" s="14">
        <v>330</v>
      </c>
      <c r="AI19" s="14">
        <v>330</v>
      </c>
      <c r="AJ19" s="14">
        <v>330</v>
      </c>
      <c r="AK19" s="14">
        <v>330</v>
      </c>
      <c r="AL19" s="14">
        <v>330</v>
      </c>
      <c r="AM19" s="14">
        <v>330</v>
      </c>
      <c r="AN19" s="14">
        <v>330</v>
      </c>
      <c r="AO19" s="15"/>
      <c r="AP19" s="15"/>
      <c r="AQ19" s="15"/>
      <c r="AR19" s="15"/>
      <c r="AS19" s="15"/>
      <c r="AT19" s="15"/>
      <c r="AU19" s="16"/>
      <c r="AV19" s="14"/>
      <c r="AW19" s="15"/>
      <c r="AX19" s="15">
        <v>330</v>
      </c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6"/>
    </row>
    <row r="20" spans="1:62" ht="15.75" customHeight="1" thickBot="1">
      <c r="A20" s="40">
        <v>12</v>
      </c>
      <c r="B20" s="100" t="s">
        <v>124</v>
      </c>
      <c r="C20" s="101" t="s">
        <v>137</v>
      </c>
      <c r="D20" s="101" t="s">
        <v>138</v>
      </c>
      <c r="E20" s="102" t="s">
        <v>139</v>
      </c>
      <c r="F20" s="38">
        <f t="shared" si="0"/>
        <v>16</v>
      </c>
      <c r="G20" s="44">
        <f t="shared" si="3"/>
        <v>0</v>
      </c>
      <c r="H20" s="45">
        <f t="shared" si="4"/>
        <v>0</v>
      </c>
      <c r="I20" s="46">
        <f t="shared" si="5"/>
        <v>0</v>
      </c>
      <c r="J20" s="81">
        <f t="shared" si="1"/>
        <v>7</v>
      </c>
      <c r="K20" s="45">
        <f t="shared" si="6"/>
        <v>1149</v>
      </c>
      <c r="L20" s="45">
        <f t="shared" si="7"/>
        <v>2</v>
      </c>
      <c r="M20" s="46">
        <f t="shared" si="8"/>
        <v>749</v>
      </c>
      <c r="N20" s="81">
        <f t="shared" si="2"/>
        <v>18</v>
      </c>
      <c r="O20" s="45">
        <f t="shared" si="9"/>
        <v>0</v>
      </c>
      <c r="P20" s="45">
        <f t="shared" si="10"/>
        <v>0</v>
      </c>
      <c r="Q20" s="46">
        <f t="shared" si="11"/>
        <v>0</v>
      </c>
      <c r="R20" s="52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3"/>
      <c r="AG20" s="52">
        <v>354</v>
      </c>
      <c r="AH20" s="51">
        <v>395</v>
      </c>
      <c r="AI20" s="51"/>
      <c r="AJ20" s="51"/>
      <c r="AK20" s="51"/>
      <c r="AL20" s="51"/>
      <c r="AM20" s="15"/>
      <c r="AN20" s="15"/>
      <c r="AO20" s="15"/>
      <c r="AP20" s="15"/>
      <c r="AQ20" s="15"/>
      <c r="AR20" s="15"/>
      <c r="AS20" s="15"/>
      <c r="AT20" s="15"/>
      <c r="AU20" s="16"/>
      <c r="AV20" s="14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6"/>
    </row>
    <row r="21" spans="1:62" ht="15.75" customHeight="1" thickBot="1">
      <c r="A21" s="40">
        <v>13</v>
      </c>
      <c r="B21" s="104"/>
      <c r="C21" s="101" t="s">
        <v>141</v>
      </c>
      <c r="D21" s="101" t="s">
        <v>142</v>
      </c>
      <c r="E21" s="102" t="s">
        <v>140</v>
      </c>
      <c r="F21" s="38">
        <f t="shared" si="0"/>
        <v>2</v>
      </c>
      <c r="G21" s="44">
        <f t="shared" si="3"/>
        <v>2340</v>
      </c>
      <c r="H21" s="45">
        <f t="shared" si="4"/>
        <v>4</v>
      </c>
      <c r="I21" s="46">
        <f t="shared" si="5"/>
        <v>1540</v>
      </c>
      <c r="J21" s="81">
        <f t="shared" si="1"/>
        <v>6</v>
      </c>
      <c r="K21" s="45">
        <f t="shared" si="6"/>
        <v>2342</v>
      </c>
      <c r="L21" s="45">
        <f t="shared" si="7"/>
        <v>4</v>
      </c>
      <c r="M21" s="46">
        <f t="shared" si="8"/>
        <v>1542</v>
      </c>
      <c r="N21" s="81">
        <f t="shared" si="2"/>
        <v>9</v>
      </c>
      <c r="O21" s="45">
        <f t="shared" si="9"/>
        <v>1090</v>
      </c>
      <c r="P21" s="45">
        <f t="shared" si="10"/>
        <v>2</v>
      </c>
      <c r="Q21" s="46">
        <f t="shared" si="11"/>
        <v>690</v>
      </c>
      <c r="R21" s="52">
        <v>430</v>
      </c>
      <c r="S21" s="51">
        <v>340</v>
      </c>
      <c r="T21" s="51">
        <v>390</v>
      </c>
      <c r="U21" s="51">
        <v>380</v>
      </c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3"/>
      <c r="AG21" s="14">
        <v>410</v>
      </c>
      <c r="AH21" s="15">
        <v>352</v>
      </c>
      <c r="AI21" s="15">
        <v>400</v>
      </c>
      <c r="AJ21" s="15">
        <v>380</v>
      </c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6"/>
      <c r="AV21" s="14">
        <v>340</v>
      </c>
      <c r="AW21" s="15">
        <v>350</v>
      </c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6"/>
    </row>
    <row r="22" spans="1:62" ht="15.75" customHeight="1" thickBot="1">
      <c r="A22" s="40">
        <v>14</v>
      </c>
      <c r="B22" s="100" t="s">
        <v>143</v>
      </c>
      <c r="C22" s="101" t="s">
        <v>144</v>
      </c>
      <c r="D22" s="101" t="s">
        <v>146</v>
      </c>
      <c r="E22" s="102" t="s">
        <v>145</v>
      </c>
      <c r="F22" s="38">
        <f t="shared" si="0"/>
        <v>16</v>
      </c>
      <c r="G22" s="44">
        <f t="shared" si="3"/>
        <v>0</v>
      </c>
      <c r="H22" s="45">
        <f t="shared" si="4"/>
        <v>0</v>
      </c>
      <c r="I22" s="46">
        <f t="shared" si="5"/>
        <v>0</v>
      </c>
      <c r="J22" s="81">
        <f t="shared" si="1"/>
        <v>4</v>
      </c>
      <c r="K22" s="45">
        <f t="shared" si="6"/>
        <v>2920</v>
      </c>
      <c r="L22" s="45">
        <f t="shared" si="7"/>
        <v>5</v>
      </c>
      <c r="M22" s="46">
        <f t="shared" si="8"/>
        <v>1920</v>
      </c>
      <c r="N22" s="81">
        <f t="shared" si="2"/>
        <v>7</v>
      </c>
      <c r="O22" s="45">
        <f t="shared" si="9"/>
        <v>1620</v>
      </c>
      <c r="P22" s="45">
        <f t="shared" si="10"/>
        <v>3</v>
      </c>
      <c r="Q22" s="46">
        <f t="shared" si="11"/>
        <v>1020</v>
      </c>
      <c r="R22" s="52"/>
      <c r="S22" s="51"/>
      <c r="T22" s="51"/>
      <c r="U22" s="51"/>
      <c r="V22" s="51"/>
      <c r="W22" s="51"/>
      <c r="X22" s="51"/>
      <c r="Y22" s="51"/>
      <c r="Z22" s="51"/>
      <c r="AA22" s="51"/>
      <c r="AB22" s="15"/>
      <c r="AC22" s="15"/>
      <c r="AD22" s="15"/>
      <c r="AE22" s="15"/>
      <c r="AF22" s="16"/>
      <c r="AG22" s="14">
        <v>355</v>
      </c>
      <c r="AH22" s="15">
        <v>435</v>
      </c>
      <c r="AI22" s="15">
        <v>387</v>
      </c>
      <c r="AJ22" s="15">
        <v>365</v>
      </c>
      <c r="AK22" s="15">
        <v>378</v>
      </c>
      <c r="AL22" s="15"/>
      <c r="AM22" s="15"/>
      <c r="AN22" s="15"/>
      <c r="AO22" s="15"/>
      <c r="AP22" s="15"/>
      <c r="AQ22" s="15"/>
      <c r="AR22" s="15"/>
      <c r="AS22" s="15"/>
      <c r="AT22" s="15"/>
      <c r="AU22" s="16"/>
      <c r="AV22" s="14">
        <v>340</v>
      </c>
      <c r="AW22" s="15">
        <v>330</v>
      </c>
      <c r="AX22" s="15">
        <v>350</v>
      </c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6"/>
    </row>
    <row r="23" spans="1:62" ht="15.75" customHeight="1">
      <c r="A23" s="40">
        <v>15</v>
      </c>
      <c r="B23" s="108"/>
      <c r="C23" s="109" t="s">
        <v>148</v>
      </c>
      <c r="D23" s="106" t="s">
        <v>147</v>
      </c>
      <c r="E23" s="110" t="s">
        <v>149</v>
      </c>
      <c r="F23" s="38">
        <f t="shared" si="0"/>
        <v>7</v>
      </c>
      <c r="G23" s="44">
        <f t="shared" si="3"/>
        <v>1020</v>
      </c>
      <c r="H23" s="45">
        <f>COUNT(#REF!)</f>
        <v>0</v>
      </c>
      <c r="I23" s="46">
        <f t="shared" si="5"/>
        <v>1020</v>
      </c>
      <c r="J23" s="81">
        <f t="shared" si="1"/>
        <v>11</v>
      </c>
      <c r="K23" s="45">
        <f t="shared" si="6"/>
        <v>745</v>
      </c>
      <c r="L23" s="45">
        <f>COUNT(#REF!)</f>
        <v>0</v>
      </c>
      <c r="M23" s="46">
        <f t="shared" si="8"/>
        <v>745</v>
      </c>
      <c r="N23" s="81">
        <f t="shared" si="2"/>
        <v>18</v>
      </c>
      <c r="O23" s="45">
        <f t="shared" si="9"/>
        <v>0</v>
      </c>
      <c r="P23" s="45">
        <f>COUNT(AZ23:BJ23)</f>
        <v>0</v>
      </c>
      <c r="Q23" s="46">
        <f>SUM(AZ23:BJ23)</f>
        <v>0</v>
      </c>
      <c r="R23" s="52">
        <v>330</v>
      </c>
      <c r="S23" s="51">
        <v>350</v>
      </c>
      <c r="T23" s="51">
        <v>340</v>
      </c>
      <c r="U23" s="51"/>
      <c r="V23" s="51"/>
      <c r="W23" s="51"/>
      <c r="X23" s="51"/>
      <c r="Y23" s="51"/>
      <c r="Z23" s="51"/>
      <c r="AA23" s="51"/>
      <c r="AB23" s="51"/>
      <c r="AC23" s="51"/>
      <c r="AD23" s="15"/>
      <c r="AE23" s="15"/>
      <c r="AF23" s="16"/>
      <c r="AG23" s="14">
        <v>380</v>
      </c>
      <c r="AH23" s="15">
        <v>365</v>
      </c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6"/>
      <c r="AV23" s="14">
        <v>423</v>
      </c>
      <c r="AW23" s="15">
        <v>322</v>
      </c>
      <c r="AX23" s="15">
        <v>342</v>
      </c>
      <c r="AY23" s="15">
        <v>333</v>
      </c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6"/>
    </row>
    <row r="24" spans="1:62" ht="12.6" customHeight="1">
      <c r="A24" s="5"/>
      <c r="B24" s="5"/>
      <c r="C24" s="2"/>
      <c r="D24" s="2"/>
      <c r="E24" s="2"/>
      <c r="F24" s="5"/>
      <c r="G24" s="8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62">
      <c r="A25" s="5"/>
      <c r="B25" s="5"/>
      <c r="C25" s="2"/>
      <c r="D25" s="2"/>
      <c r="E25" s="2"/>
      <c r="F25" s="5"/>
      <c r="G25" s="8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62">
      <c r="A26" s="5"/>
      <c r="B26" s="5"/>
      <c r="C26" s="2"/>
      <c r="D26" s="2"/>
      <c r="E26" s="2"/>
      <c r="F26" s="5"/>
      <c r="G26" s="8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62">
      <c r="A27" s="5"/>
      <c r="B27" s="5"/>
      <c r="C27" s="2"/>
      <c r="D27" s="2"/>
      <c r="E27" s="2"/>
      <c r="F27" s="5"/>
      <c r="G27" s="8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62">
      <c r="A28" s="5"/>
      <c r="B28" s="5"/>
      <c r="C28" s="2"/>
      <c r="D28" s="2"/>
      <c r="E28" s="2"/>
      <c r="F28" s="5"/>
      <c r="G28" s="8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62">
      <c r="A29" s="5"/>
      <c r="B29" s="5"/>
      <c r="C29" s="2"/>
      <c r="D29" s="2"/>
      <c r="E29" s="2"/>
      <c r="F29" s="5"/>
      <c r="G29" s="8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62">
      <c r="A30" s="5"/>
      <c r="B30" s="5"/>
      <c r="C30" s="2"/>
      <c r="D30" s="2"/>
      <c r="E30" s="2"/>
      <c r="F30" s="5"/>
      <c r="G30" s="8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62">
      <c r="A31" s="5"/>
      <c r="B31" s="5"/>
      <c r="C31" s="2"/>
      <c r="D31" s="2"/>
      <c r="E31" s="2"/>
      <c r="F31" s="5"/>
      <c r="G31" s="8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62">
      <c r="A32" s="5"/>
      <c r="B32" s="5"/>
      <c r="C32" s="2"/>
      <c r="D32" s="2"/>
      <c r="E32" s="2"/>
      <c r="F32" s="5"/>
      <c r="G32" s="8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>
      <c r="A33" s="5"/>
      <c r="B33" s="5"/>
      <c r="C33" s="2"/>
      <c r="D33" s="2"/>
      <c r="E33" s="2"/>
      <c r="F33" s="5"/>
      <c r="G33" s="8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>
      <c r="A34" s="5"/>
      <c r="B34" s="5"/>
      <c r="C34" s="2"/>
      <c r="D34" s="2"/>
      <c r="E34" s="2"/>
      <c r="F34" s="5"/>
      <c r="G34" s="8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>
      <c r="A35" s="5"/>
      <c r="B35" s="5"/>
      <c r="C35" s="2"/>
      <c r="D35" s="2"/>
      <c r="E35" s="2"/>
      <c r="F35" s="5"/>
      <c r="G35" s="8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>
      <c r="A36" s="5"/>
      <c r="B36" s="5"/>
      <c r="C36" s="2"/>
      <c r="D36" s="2"/>
      <c r="E36" s="2"/>
      <c r="F36" s="5"/>
      <c r="G36" s="8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>
      <c r="A37" s="5"/>
      <c r="B37" s="5"/>
      <c r="C37" s="2"/>
      <c r="D37" s="2"/>
      <c r="E37" s="2"/>
      <c r="F37" s="5"/>
      <c r="G37" s="8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>
      <c r="A38" s="5"/>
      <c r="B38" s="5"/>
      <c r="C38" s="2"/>
      <c r="D38" s="2"/>
      <c r="E38" s="2"/>
      <c r="F38" s="5"/>
      <c r="G38" s="8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>
      <c r="A39" s="5"/>
      <c r="B39" s="5"/>
      <c r="C39" s="2"/>
      <c r="D39" s="2"/>
      <c r="E39" s="2"/>
      <c r="F39" s="5"/>
      <c r="G39" s="8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>
      <c r="A40" s="5"/>
      <c r="B40" s="5"/>
      <c r="C40" s="2"/>
      <c r="D40" s="2"/>
      <c r="E40" s="2"/>
      <c r="F40" s="5"/>
      <c r="G40" s="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>
      <c r="A41" s="5"/>
      <c r="B41" s="5"/>
      <c r="C41" s="2"/>
      <c r="D41" s="2"/>
      <c r="E41" s="2"/>
      <c r="F41" s="5"/>
      <c r="G41" s="8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>
      <c r="A42" s="5"/>
      <c r="B42" s="5"/>
      <c r="C42" s="2"/>
      <c r="D42" s="2"/>
      <c r="E42" s="2"/>
      <c r="F42" s="5"/>
      <c r="G42" s="8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>
      <c r="A43" s="5"/>
      <c r="B43" s="5"/>
      <c r="C43" s="2"/>
      <c r="D43" s="2"/>
      <c r="E43" s="2"/>
      <c r="F43" s="5"/>
      <c r="G43" s="8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>
      <c r="A44" s="5"/>
      <c r="B44" s="5"/>
      <c r="C44" s="2"/>
      <c r="D44" s="2"/>
      <c r="E44" s="2"/>
      <c r="F44" s="5"/>
      <c r="G44" s="8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>
      <c r="A45" s="5"/>
      <c r="B45" s="5"/>
      <c r="C45" s="2"/>
      <c r="D45" s="2"/>
      <c r="E45" s="2"/>
      <c r="F45" s="5"/>
      <c r="G45" s="8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>
      <c r="A46" s="5"/>
      <c r="B46" s="5"/>
      <c r="C46" s="2"/>
      <c r="D46" s="2"/>
      <c r="E46" s="2"/>
      <c r="F46" s="5"/>
      <c r="G46" s="8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>
      <c r="A47" s="5"/>
      <c r="B47" s="5"/>
      <c r="C47" s="2"/>
      <c r="D47" s="2"/>
      <c r="E47" s="2"/>
      <c r="F47" s="5"/>
      <c r="G47" s="8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>
      <c r="A48" s="5"/>
      <c r="B48" s="5"/>
      <c r="C48" s="2"/>
      <c r="D48" s="2"/>
      <c r="E48" s="2"/>
      <c r="F48" s="5"/>
      <c r="G48" s="8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>
      <c r="A49" s="5"/>
      <c r="B49" s="5"/>
      <c r="C49" s="2"/>
      <c r="D49" s="2"/>
      <c r="E49" s="2"/>
      <c r="F49" s="5"/>
      <c r="G49" s="8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>
      <c r="A50" s="5"/>
      <c r="B50" s="5"/>
      <c r="C50" s="2"/>
      <c r="D50" s="2"/>
      <c r="E50" s="2"/>
      <c r="F50" s="5"/>
      <c r="G50" s="8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>
      <c r="A51" s="5"/>
      <c r="B51" s="5"/>
      <c r="C51" s="2"/>
      <c r="D51" s="2"/>
      <c r="E51" s="2"/>
      <c r="F51" s="5"/>
      <c r="G51" s="8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>
      <c r="A52" s="5"/>
      <c r="B52" s="5"/>
      <c r="C52" s="2"/>
      <c r="D52" s="2"/>
      <c r="E52" s="2"/>
      <c r="F52" s="5"/>
      <c r="G52" s="8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>
      <c r="A53" s="5"/>
      <c r="B53" s="5"/>
      <c r="C53" s="2"/>
      <c r="D53" s="2"/>
      <c r="E53" s="2"/>
      <c r="F53" s="5"/>
      <c r="G53" s="8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>
      <c r="A54" s="5"/>
      <c r="B54" s="5"/>
      <c r="C54" s="2"/>
      <c r="D54" s="2"/>
      <c r="E54" s="2"/>
      <c r="F54" s="5"/>
      <c r="G54" s="8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>
      <c r="A55" s="5"/>
      <c r="B55" s="5"/>
      <c r="C55" s="2"/>
      <c r="D55" s="2"/>
      <c r="E55" s="2"/>
      <c r="F55" s="5"/>
      <c r="G55" s="8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>
      <c r="A56" s="5"/>
      <c r="B56" s="5"/>
      <c r="C56" s="2"/>
      <c r="D56" s="2"/>
      <c r="E56" s="2"/>
      <c r="F56" s="5"/>
      <c r="G56" s="8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>
      <c r="A57" s="5"/>
      <c r="B57" s="5"/>
      <c r="C57" s="2"/>
      <c r="D57" s="2"/>
      <c r="E57" s="2"/>
      <c r="F57" s="5"/>
      <c r="G57" s="8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>
      <c r="A58" s="5"/>
      <c r="B58" s="5"/>
      <c r="C58" s="2"/>
      <c r="D58" s="2"/>
      <c r="E58" s="2"/>
      <c r="F58" s="5"/>
      <c r="G58" s="8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>
      <c r="A59" s="5"/>
      <c r="B59" s="5"/>
      <c r="C59" s="2"/>
      <c r="D59" s="2"/>
      <c r="E59" s="2"/>
      <c r="F59" s="5"/>
      <c r="G59" s="8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>
      <c r="A60" s="5"/>
      <c r="B60" s="5"/>
      <c r="C60" s="2"/>
      <c r="D60" s="2"/>
      <c r="E60" s="2"/>
      <c r="F60" s="5"/>
      <c r="G60" s="8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>
      <c r="A61" s="5"/>
      <c r="B61" s="5"/>
      <c r="C61" s="2"/>
      <c r="D61" s="2"/>
      <c r="E61" s="2"/>
      <c r="F61" s="5"/>
      <c r="G61" s="8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>
      <c r="A62" s="5"/>
      <c r="B62" s="5"/>
      <c r="C62" s="2"/>
      <c r="D62" s="2"/>
      <c r="E62" s="2"/>
      <c r="F62" s="5"/>
      <c r="G62" s="8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>
      <c r="A63" s="5"/>
      <c r="B63" s="5"/>
      <c r="C63" s="2"/>
      <c r="D63" s="2"/>
      <c r="E63" s="2"/>
      <c r="F63" s="5"/>
      <c r="G63" s="8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>
      <c r="A64" s="5"/>
      <c r="B64" s="5"/>
      <c r="C64" s="2"/>
      <c r="D64" s="2"/>
      <c r="E64" s="2"/>
      <c r="F64" s="5"/>
      <c r="G64" s="8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>
      <c r="A65" s="5"/>
      <c r="B65" s="5"/>
      <c r="C65" s="2"/>
      <c r="D65" s="2"/>
      <c r="E65" s="2"/>
      <c r="F65" s="5"/>
      <c r="G65" s="8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>
      <c r="A66" s="5"/>
      <c r="B66" s="5"/>
      <c r="C66" s="2"/>
      <c r="D66" s="2"/>
      <c r="E66" s="2"/>
      <c r="F66" s="5"/>
      <c r="G66" s="8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53" orientation="landscape" r:id="rId1"/>
  <headerFooter scaleWithDoc="0" alignWithMargins="0"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6:BJ66"/>
  <sheetViews>
    <sheetView topLeftCell="U1" workbookViewId="0">
      <selection activeCell="AX19" sqref="AX19"/>
    </sheetView>
  </sheetViews>
  <sheetFormatPr baseColWidth="10" defaultColWidth="9.140625" defaultRowHeight="12.75"/>
  <cols>
    <col min="1" max="1" width="7.85546875" style="3" bestFit="1" customWidth="1"/>
    <col min="2" max="2" width="18.140625" style="3" bestFit="1" customWidth="1"/>
    <col min="3" max="5" width="24.5703125" customWidth="1"/>
    <col min="6" max="6" width="7.42578125" style="3" customWidth="1"/>
    <col min="7" max="7" width="6" style="7" bestFit="1" customWidth="1"/>
    <col min="8" max="8" width="7.5703125" style="10" bestFit="1" customWidth="1"/>
    <col min="9" max="9" width="5" style="10" bestFit="1" customWidth="1"/>
    <col min="10" max="10" width="5" style="10" customWidth="1"/>
    <col min="11" max="11" width="6.28515625" style="10" bestFit="1" customWidth="1"/>
    <col min="12" max="12" width="6.140625" style="10" bestFit="1" customWidth="1"/>
    <col min="13" max="13" width="5.140625" style="10" bestFit="1" customWidth="1"/>
    <col min="14" max="14" width="5.28515625" style="10" bestFit="1" customWidth="1"/>
    <col min="15" max="15" width="6.28515625" style="10" bestFit="1" customWidth="1"/>
    <col min="16" max="16" width="6.140625" style="10" bestFit="1" customWidth="1"/>
    <col min="17" max="17" width="5.140625" style="10" bestFit="1" customWidth="1"/>
    <col min="18" max="26" width="4.5703125" bestFit="1" customWidth="1"/>
    <col min="27" max="47" width="5.5703125" bestFit="1" customWidth="1"/>
    <col min="48" max="48" width="5.42578125" customWidth="1"/>
    <col min="49" max="56" width="4.7109375" bestFit="1" customWidth="1"/>
    <col min="57" max="62" width="5.7109375" bestFit="1" customWidth="1"/>
  </cols>
  <sheetData>
    <row r="6" spans="1:62">
      <c r="C6" s="82"/>
      <c r="D6" s="83"/>
      <c r="E6" s="84"/>
      <c r="F6" s="3" t="s">
        <v>18</v>
      </c>
      <c r="J6" s="10" t="s">
        <v>19</v>
      </c>
      <c r="N6" s="10" t="s">
        <v>86</v>
      </c>
      <c r="R6" s="37" t="s">
        <v>18</v>
      </c>
      <c r="AG6" t="s">
        <v>19</v>
      </c>
      <c r="AV6" t="s">
        <v>86</v>
      </c>
    </row>
    <row r="7" spans="1:62" ht="13.5" thickBot="1">
      <c r="C7" s="82"/>
      <c r="D7" s="83"/>
      <c r="E7" s="84"/>
      <c r="F7" s="5"/>
      <c r="G7" s="8"/>
    </row>
    <row r="8" spans="1:62" ht="13.5" thickBot="1">
      <c r="A8" s="36" t="s">
        <v>17</v>
      </c>
      <c r="B8" s="36" t="s">
        <v>87</v>
      </c>
      <c r="C8" s="35" t="s">
        <v>18</v>
      </c>
      <c r="D8" s="34" t="s">
        <v>19</v>
      </c>
      <c r="E8" s="34" t="s">
        <v>86</v>
      </c>
      <c r="F8" s="1" t="s">
        <v>22</v>
      </c>
      <c r="G8" s="9" t="s">
        <v>21</v>
      </c>
      <c r="H8" s="12" t="s">
        <v>26</v>
      </c>
      <c r="I8" s="6" t="s">
        <v>91</v>
      </c>
      <c r="J8" s="34" t="s">
        <v>22</v>
      </c>
      <c r="K8" s="9" t="s">
        <v>21</v>
      </c>
      <c r="L8" s="12" t="s">
        <v>26</v>
      </c>
      <c r="M8" s="6" t="s">
        <v>91</v>
      </c>
      <c r="N8" s="34" t="s">
        <v>22</v>
      </c>
      <c r="O8" s="9" t="s">
        <v>21</v>
      </c>
      <c r="P8" s="12" t="s">
        <v>26</v>
      </c>
      <c r="Q8" s="6" t="s">
        <v>91</v>
      </c>
      <c r="R8" s="4" t="s">
        <v>2</v>
      </c>
      <c r="S8" s="4" t="s">
        <v>3</v>
      </c>
      <c r="T8" s="4" t="s">
        <v>4</v>
      </c>
      <c r="U8" s="4" t="s">
        <v>5</v>
      </c>
      <c r="V8" s="4" t="s">
        <v>6</v>
      </c>
      <c r="W8" s="4" t="s">
        <v>7</v>
      </c>
      <c r="X8" s="4" t="s">
        <v>8</v>
      </c>
      <c r="Y8" s="4" t="s">
        <v>9</v>
      </c>
      <c r="Z8" s="4" t="s">
        <v>10</v>
      </c>
      <c r="AA8" s="4" t="s">
        <v>11</v>
      </c>
      <c r="AB8" s="4" t="s">
        <v>12</v>
      </c>
      <c r="AC8" s="4" t="s">
        <v>13</v>
      </c>
      <c r="AD8" s="4" t="s">
        <v>14</v>
      </c>
      <c r="AE8" s="4" t="s">
        <v>15</v>
      </c>
      <c r="AF8" s="4" t="s">
        <v>16</v>
      </c>
      <c r="AG8" s="4" t="s">
        <v>2</v>
      </c>
      <c r="AH8" s="4" t="s">
        <v>3</v>
      </c>
      <c r="AI8" s="4" t="s">
        <v>4</v>
      </c>
      <c r="AJ8" s="4" t="s">
        <v>5</v>
      </c>
      <c r="AK8" s="4" t="s">
        <v>6</v>
      </c>
      <c r="AL8" s="4" t="s">
        <v>7</v>
      </c>
      <c r="AM8" s="4" t="s">
        <v>8</v>
      </c>
      <c r="AN8" s="4" t="s">
        <v>9</v>
      </c>
      <c r="AO8" s="4" t="s">
        <v>10</v>
      </c>
      <c r="AP8" s="4" t="s">
        <v>11</v>
      </c>
      <c r="AQ8" s="4" t="s">
        <v>12</v>
      </c>
      <c r="AR8" s="4" t="s">
        <v>13</v>
      </c>
      <c r="AS8" s="4" t="s">
        <v>14</v>
      </c>
      <c r="AT8" s="4" t="s">
        <v>15</v>
      </c>
      <c r="AU8" s="4" t="s">
        <v>16</v>
      </c>
      <c r="AV8" s="4" t="s">
        <v>2</v>
      </c>
      <c r="AW8" s="4" t="s">
        <v>3</v>
      </c>
      <c r="AX8" s="4" t="s">
        <v>4</v>
      </c>
      <c r="AY8" s="4" t="s">
        <v>5</v>
      </c>
      <c r="AZ8" s="4" t="s">
        <v>6</v>
      </c>
      <c r="BA8" s="4" t="s">
        <v>7</v>
      </c>
      <c r="BB8" s="4" t="s">
        <v>8</v>
      </c>
      <c r="BC8" s="4" t="s">
        <v>9</v>
      </c>
      <c r="BD8" s="4" t="s">
        <v>10</v>
      </c>
      <c r="BE8" s="4" t="s">
        <v>11</v>
      </c>
      <c r="BF8" s="4" t="s">
        <v>12</v>
      </c>
      <c r="BG8" s="4" t="s">
        <v>13</v>
      </c>
      <c r="BH8" s="4" t="s">
        <v>14</v>
      </c>
      <c r="BI8" s="4" t="s">
        <v>15</v>
      </c>
      <c r="BJ8" s="4" t="s">
        <v>16</v>
      </c>
    </row>
    <row r="9" spans="1:62" ht="15.75" customHeight="1" thickBot="1">
      <c r="A9" s="38">
        <v>1</v>
      </c>
      <c r="B9" s="107" t="s">
        <v>100</v>
      </c>
      <c r="C9" s="98" t="s">
        <v>102</v>
      </c>
      <c r="D9" s="98" t="s">
        <v>103</v>
      </c>
      <c r="E9" s="99" t="s">
        <v>101</v>
      </c>
      <c r="F9" s="38">
        <f t="shared" ref="F9:F23" si="0">+IF(G9=0,RANK(G9,$G$9:$G$23)+1/3*MAX($A$9:$A$23),RANK(G9,$G$9:$G$23))</f>
        <v>16</v>
      </c>
      <c r="G9" s="41">
        <f>H9*200+I9</f>
        <v>0</v>
      </c>
      <c r="H9" s="42">
        <f>COUNT(R9:AF9)</f>
        <v>0</v>
      </c>
      <c r="I9" s="43">
        <f>SUM(R9:AF9)</f>
        <v>0</v>
      </c>
      <c r="J9" s="81">
        <f t="shared" ref="J9:J23" si="1">+IF(K9=0,RANK(K9,$K$9:$K$23)+1/3*MAX($A$9:$A$23),RANK(K9,$K$9:$K$23))</f>
        <v>19</v>
      </c>
      <c r="K9" s="42">
        <f>L9*200+M9</f>
        <v>0</v>
      </c>
      <c r="L9" s="42">
        <f>COUNT(AG9:AU9)</f>
        <v>0</v>
      </c>
      <c r="M9" s="43">
        <f>SUM(AG9:AU9)</f>
        <v>0</v>
      </c>
      <c r="N9" s="81">
        <f t="shared" ref="N9:N23" si="2">+IF(O9=0,RANK(O9,$O$9:$O$23)+1/3*MAX($A$9:$A$23),RANK(O9,$O$9:$O$23))</f>
        <v>18</v>
      </c>
      <c r="O9" s="42">
        <f>P9*200+Q9</f>
        <v>0</v>
      </c>
      <c r="P9" s="42">
        <f>COUNT(AV9:BJ9)</f>
        <v>0</v>
      </c>
      <c r="Q9" s="43">
        <f>SUM(AV9:BJ9)</f>
        <v>0</v>
      </c>
      <c r="R9" s="47"/>
      <c r="S9" s="48"/>
      <c r="T9" s="48"/>
      <c r="U9" s="49"/>
      <c r="V9" s="49"/>
      <c r="W9" s="49"/>
      <c r="X9" s="49"/>
      <c r="Y9" s="49"/>
      <c r="Z9" s="48"/>
      <c r="AA9" s="48"/>
      <c r="AB9" s="48"/>
      <c r="AC9" s="48"/>
      <c r="AD9" s="48"/>
      <c r="AE9" s="48"/>
      <c r="AF9" s="50"/>
      <c r="AG9" s="47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50"/>
      <c r="AV9" s="47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50"/>
    </row>
    <row r="10" spans="1:62" ht="15.75" customHeight="1" thickBot="1">
      <c r="A10" s="39">
        <v>2</v>
      </c>
      <c r="B10" s="103"/>
      <c r="C10" s="101" t="s">
        <v>106</v>
      </c>
      <c r="D10" s="101" t="s">
        <v>105</v>
      </c>
      <c r="E10" s="102" t="s">
        <v>104</v>
      </c>
      <c r="F10" s="38">
        <f t="shared" si="0"/>
        <v>4</v>
      </c>
      <c r="G10" s="44">
        <f t="shared" ref="G10:G23" si="3">H10*200+I10</f>
        <v>1120</v>
      </c>
      <c r="H10" s="45">
        <f t="shared" ref="H10:H23" si="4">COUNT(R10:AF10)</f>
        <v>2</v>
      </c>
      <c r="I10" s="46">
        <f t="shared" ref="I10:I23" si="5">SUM(R10:AF10)</f>
        <v>720</v>
      </c>
      <c r="J10" s="81">
        <f t="shared" si="1"/>
        <v>8</v>
      </c>
      <c r="K10" s="45">
        <f t="shared" ref="K10:K23" si="6">L10*200+M10</f>
        <v>1060</v>
      </c>
      <c r="L10" s="45">
        <f t="shared" ref="L10:L23" si="7">COUNT(AG10:AU10)</f>
        <v>2</v>
      </c>
      <c r="M10" s="46">
        <f t="shared" ref="M10:M23" si="8">SUM(AG10:AU10)</f>
        <v>660</v>
      </c>
      <c r="N10" s="81">
        <f t="shared" si="2"/>
        <v>8</v>
      </c>
      <c r="O10" s="45">
        <f t="shared" ref="O10:O23" si="9">P10*200+Q10</f>
        <v>1040</v>
      </c>
      <c r="P10" s="45">
        <f t="shared" ref="P10:P23" si="10">COUNT(AV10:BJ10)</f>
        <v>2</v>
      </c>
      <c r="Q10" s="46">
        <f t="shared" ref="Q10:Q23" si="11">SUM(AV10:BJ10)</f>
        <v>640</v>
      </c>
      <c r="R10" s="14">
        <v>370</v>
      </c>
      <c r="S10" s="15">
        <v>350</v>
      </c>
      <c r="T10" s="15"/>
      <c r="U10" s="51"/>
      <c r="V10" s="51"/>
      <c r="W10" s="51"/>
      <c r="X10" s="15"/>
      <c r="Y10" s="15"/>
      <c r="Z10" s="15"/>
      <c r="AA10" s="15"/>
      <c r="AB10" s="15"/>
      <c r="AC10" s="15"/>
      <c r="AD10" s="15"/>
      <c r="AE10" s="15"/>
      <c r="AF10" s="16"/>
      <c r="AG10" s="14">
        <v>315</v>
      </c>
      <c r="AH10" s="15">
        <v>345</v>
      </c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6"/>
      <c r="AV10" s="14">
        <v>340</v>
      </c>
      <c r="AW10" s="15">
        <v>300</v>
      </c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6"/>
    </row>
    <row r="11" spans="1:62" ht="15.75" customHeight="1" thickBot="1">
      <c r="A11" s="39">
        <v>3</v>
      </c>
      <c r="B11" s="105"/>
      <c r="C11" s="101" t="s">
        <v>107</v>
      </c>
      <c r="D11" s="101" t="s">
        <v>109</v>
      </c>
      <c r="E11" s="102" t="s">
        <v>108</v>
      </c>
      <c r="F11" s="38">
        <f t="shared" si="0"/>
        <v>1</v>
      </c>
      <c r="G11" s="44">
        <f t="shared" si="3"/>
        <v>3860</v>
      </c>
      <c r="H11" s="45">
        <f t="shared" si="4"/>
        <v>7</v>
      </c>
      <c r="I11" s="46">
        <f t="shared" si="5"/>
        <v>2460</v>
      </c>
      <c r="J11" s="81">
        <f t="shared" si="1"/>
        <v>4</v>
      </c>
      <c r="K11" s="45">
        <f t="shared" si="6"/>
        <v>1575</v>
      </c>
      <c r="L11" s="45">
        <f t="shared" si="7"/>
        <v>3</v>
      </c>
      <c r="M11" s="46">
        <f t="shared" si="8"/>
        <v>975</v>
      </c>
      <c r="N11" s="81">
        <f t="shared" si="2"/>
        <v>3</v>
      </c>
      <c r="O11" s="45">
        <f t="shared" si="9"/>
        <v>1740</v>
      </c>
      <c r="P11" s="45">
        <f t="shared" si="10"/>
        <v>3</v>
      </c>
      <c r="Q11" s="46">
        <f t="shared" si="11"/>
        <v>1140</v>
      </c>
      <c r="R11" s="14">
        <v>380</v>
      </c>
      <c r="S11" s="15">
        <v>330</v>
      </c>
      <c r="T11" s="15">
        <v>340</v>
      </c>
      <c r="U11" s="51">
        <v>360</v>
      </c>
      <c r="V11" s="51">
        <v>360</v>
      </c>
      <c r="W11" s="51">
        <v>340</v>
      </c>
      <c r="X11" s="51">
        <v>350</v>
      </c>
      <c r="Y11" s="51"/>
      <c r="Z11" s="51"/>
      <c r="AA11" s="51"/>
      <c r="AB11" s="51"/>
      <c r="AC11" s="51"/>
      <c r="AD11" s="15"/>
      <c r="AE11" s="15"/>
      <c r="AF11" s="16"/>
      <c r="AG11" s="14">
        <v>338</v>
      </c>
      <c r="AH11" s="15">
        <v>291</v>
      </c>
      <c r="AI11" s="15">
        <v>346</v>
      </c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6"/>
      <c r="AV11" s="14">
        <v>430</v>
      </c>
      <c r="AW11" s="15">
        <v>390</v>
      </c>
      <c r="AX11" s="15">
        <v>320</v>
      </c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6"/>
    </row>
    <row r="12" spans="1:62" ht="15.75" customHeight="1" thickBot="1">
      <c r="A12" s="39">
        <v>4</v>
      </c>
      <c r="B12" s="100" t="s">
        <v>110</v>
      </c>
      <c r="C12" s="101" t="s">
        <v>113</v>
      </c>
      <c r="D12" s="101" t="s">
        <v>112</v>
      </c>
      <c r="E12" s="102" t="s">
        <v>111</v>
      </c>
      <c r="F12" s="38">
        <f t="shared" si="0"/>
        <v>16</v>
      </c>
      <c r="G12" s="44">
        <f t="shared" si="3"/>
        <v>0</v>
      </c>
      <c r="H12" s="45">
        <f t="shared" si="4"/>
        <v>0</v>
      </c>
      <c r="I12" s="46">
        <f t="shared" si="5"/>
        <v>0</v>
      </c>
      <c r="J12" s="81">
        <f t="shared" si="1"/>
        <v>12</v>
      </c>
      <c r="K12" s="45">
        <f t="shared" si="6"/>
        <v>580</v>
      </c>
      <c r="L12" s="45">
        <f t="shared" si="7"/>
        <v>1</v>
      </c>
      <c r="M12" s="46">
        <f t="shared" si="8"/>
        <v>380</v>
      </c>
      <c r="N12" s="81">
        <f t="shared" si="2"/>
        <v>2</v>
      </c>
      <c r="O12" s="45">
        <f t="shared" si="9"/>
        <v>2640</v>
      </c>
      <c r="P12" s="45">
        <f t="shared" si="10"/>
        <v>5</v>
      </c>
      <c r="Q12" s="46">
        <f t="shared" si="11"/>
        <v>1640</v>
      </c>
      <c r="R12" s="52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15"/>
      <c r="AD12" s="15"/>
      <c r="AE12" s="15"/>
      <c r="AF12" s="16"/>
      <c r="AG12" s="14">
        <v>380</v>
      </c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6"/>
      <c r="AV12" s="14">
        <v>320</v>
      </c>
      <c r="AW12" s="15">
        <v>320</v>
      </c>
      <c r="AX12" s="15">
        <v>360</v>
      </c>
      <c r="AY12" s="15">
        <v>260</v>
      </c>
      <c r="AZ12" s="15">
        <v>380</v>
      </c>
      <c r="BA12" s="15"/>
      <c r="BB12" s="15"/>
      <c r="BC12" s="15"/>
      <c r="BD12" s="15"/>
      <c r="BE12" s="15"/>
      <c r="BF12" s="15"/>
      <c r="BG12" s="15"/>
      <c r="BH12" s="15"/>
      <c r="BI12" s="15"/>
      <c r="BJ12" s="16"/>
    </row>
    <row r="13" spans="1:62" ht="15.75" customHeight="1" thickBot="1">
      <c r="A13" s="40">
        <v>5</v>
      </c>
      <c r="B13" s="100" t="s">
        <v>114</v>
      </c>
      <c r="C13" s="101" t="s">
        <v>115</v>
      </c>
      <c r="D13" s="101" t="s">
        <v>116</v>
      </c>
      <c r="E13" s="102" t="s">
        <v>117</v>
      </c>
      <c r="F13" s="38">
        <f t="shared" si="0"/>
        <v>9</v>
      </c>
      <c r="G13" s="44">
        <f t="shared" si="3"/>
        <v>500</v>
      </c>
      <c r="H13" s="45">
        <f t="shared" si="4"/>
        <v>1</v>
      </c>
      <c r="I13" s="46">
        <f t="shared" si="5"/>
        <v>300</v>
      </c>
      <c r="J13" s="81">
        <f t="shared" si="1"/>
        <v>1</v>
      </c>
      <c r="K13" s="45">
        <f t="shared" si="6"/>
        <v>3220</v>
      </c>
      <c r="L13" s="45">
        <f t="shared" si="7"/>
        <v>6</v>
      </c>
      <c r="M13" s="46">
        <f t="shared" si="8"/>
        <v>2020</v>
      </c>
      <c r="N13" s="81">
        <f t="shared" si="2"/>
        <v>12</v>
      </c>
      <c r="O13" s="45">
        <f t="shared" si="9"/>
        <v>530</v>
      </c>
      <c r="P13" s="45">
        <f t="shared" si="10"/>
        <v>1</v>
      </c>
      <c r="Q13" s="46">
        <f t="shared" si="11"/>
        <v>330</v>
      </c>
      <c r="R13" s="52">
        <v>300</v>
      </c>
      <c r="S13" s="15"/>
      <c r="T13" s="15"/>
      <c r="U13" s="51"/>
      <c r="V13" s="51"/>
      <c r="W13" s="51"/>
      <c r="X13" s="51"/>
      <c r="Y13" s="51"/>
      <c r="Z13" s="51"/>
      <c r="AA13" s="51"/>
      <c r="AB13" s="51"/>
      <c r="AC13" s="51"/>
      <c r="AD13" s="15"/>
      <c r="AE13" s="15"/>
      <c r="AF13" s="16"/>
      <c r="AG13" s="14">
        <v>320</v>
      </c>
      <c r="AH13" s="15">
        <v>330</v>
      </c>
      <c r="AI13" s="15">
        <v>340</v>
      </c>
      <c r="AJ13" s="15">
        <v>340</v>
      </c>
      <c r="AK13" s="15">
        <v>310</v>
      </c>
      <c r="AL13" s="15">
        <v>380</v>
      </c>
      <c r="AM13" s="15"/>
      <c r="AN13" s="15"/>
      <c r="AO13" s="15"/>
      <c r="AP13" s="15"/>
      <c r="AQ13" s="15"/>
      <c r="AR13" s="15"/>
      <c r="AS13" s="15"/>
      <c r="AT13" s="15"/>
      <c r="AU13" s="16"/>
      <c r="AV13" s="14">
        <v>330</v>
      </c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6"/>
    </row>
    <row r="14" spans="1:62" ht="15.75" customHeight="1" thickBot="1">
      <c r="A14" s="40">
        <v>6</v>
      </c>
      <c r="B14" s="105"/>
      <c r="C14" s="101" t="s">
        <v>119</v>
      </c>
      <c r="D14" s="101" t="s">
        <v>118</v>
      </c>
      <c r="E14" s="102" t="s">
        <v>120</v>
      </c>
      <c r="F14" s="38">
        <f t="shared" si="0"/>
        <v>7</v>
      </c>
      <c r="G14" s="44">
        <f t="shared" si="3"/>
        <v>520</v>
      </c>
      <c r="H14" s="45">
        <f t="shared" si="4"/>
        <v>1</v>
      </c>
      <c r="I14" s="46">
        <f t="shared" si="5"/>
        <v>320</v>
      </c>
      <c r="J14" s="81">
        <f t="shared" si="1"/>
        <v>13</v>
      </c>
      <c r="K14" s="45">
        <f t="shared" si="6"/>
        <v>500</v>
      </c>
      <c r="L14" s="45">
        <f t="shared" si="7"/>
        <v>1</v>
      </c>
      <c r="M14" s="46">
        <f t="shared" si="8"/>
        <v>300</v>
      </c>
      <c r="N14" s="81">
        <f t="shared" si="2"/>
        <v>18</v>
      </c>
      <c r="O14" s="45">
        <f t="shared" si="9"/>
        <v>0</v>
      </c>
      <c r="P14" s="45">
        <f t="shared" si="10"/>
        <v>0</v>
      </c>
      <c r="Q14" s="46">
        <f t="shared" si="11"/>
        <v>0</v>
      </c>
      <c r="R14" s="52">
        <v>320</v>
      </c>
      <c r="S14" s="51"/>
      <c r="T14" s="51"/>
      <c r="U14" s="51"/>
      <c r="V14" s="51"/>
      <c r="W14" s="51"/>
      <c r="X14" s="51"/>
      <c r="Y14" s="51"/>
      <c r="Z14" s="51"/>
      <c r="AA14" s="51"/>
      <c r="AB14" s="15"/>
      <c r="AC14" s="15"/>
      <c r="AD14" s="15"/>
      <c r="AE14" s="15"/>
      <c r="AF14" s="16"/>
      <c r="AG14" s="14">
        <v>300</v>
      </c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6"/>
      <c r="AV14" s="14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6"/>
    </row>
    <row r="15" spans="1:62" ht="15.75" customHeight="1" thickBot="1">
      <c r="A15" s="39">
        <v>7</v>
      </c>
      <c r="B15" s="104"/>
      <c r="C15" s="101" t="s">
        <v>122</v>
      </c>
      <c r="D15" s="101" t="s">
        <v>123</v>
      </c>
      <c r="E15" s="102" t="s">
        <v>121</v>
      </c>
      <c r="F15" s="38">
        <f t="shared" si="0"/>
        <v>8</v>
      </c>
      <c r="G15" s="44">
        <f t="shared" si="3"/>
        <v>510</v>
      </c>
      <c r="H15" s="45">
        <f t="shared" si="4"/>
        <v>1</v>
      </c>
      <c r="I15" s="46">
        <f t="shared" si="5"/>
        <v>310</v>
      </c>
      <c r="J15" s="81">
        <f t="shared" si="1"/>
        <v>10</v>
      </c>
      <c r="K15" s="45">
        <f t="shared" si="6"/>
        <v>670</v>
      </c>
      <c r="L15" s="45">
        <f t="shared" si="7"/>
        <v>1</v>
      </c>
      <c r="M15" s="46">
        <f t="shared" si="8"/>
        <v>470</v>
      </c>
      <c r="N15" s="81">
        <f t="shared" si="2"/>
        <v>1</v>
      </c>
      <c r="O15" s="45">
        <f t="shared" si="9"/>
        <v>3402</v>
      </c>
      <c r="P15" s="45">
        <f t="shared" si="10"/>
        <v>6</v>
      </c>
      <c r="Q15" s="46">
        <f t="shared" si="11"/>
        <v>2202</v>
      </c>
      <c r="R15" s="52">
        <v>310</v>
      </c>
      <c r="S15" s="51"/>
      <c r="T15" s="51"/>
      <c r="U15" s="51"/>
      <c r="V15" s="51"/>
      <c r="W15" s="51"/>
      <c r="X15" s="51"/>
      <c r="Y15" s="51"/>
      <c r="Z15" s="51"/>
      <c r="AA15" s="15"/>
      <c r="AB15" s="15"/>
      <c r="AC15" s="15"/>
      <c r="AD15" s="15"/>
      <c r="AE15" s="15"/>
      <c r="AF15" s="16"/>
      <c r="AG15" s="14">
        <v>470</v>
      </c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6"/>
      <c r="AV15" s="14">
        <v>345</v>
      </c>
      <c r="AW15" s="15">
        <v>347</v>
      </c>
      <c r="AX15" s="15">
        <v>400</v>
      </c>
      <c r="AY15" s="15">
        <v>438</v>
      </c>
      <c r="AZ15" s="15">
        <v>317</v>
      </c>
      <c r="BA15" s="15">
        <v>355</v>
      </c>
      <c r="BB15" s="15"/>
      <c r="BC15" s="15"/>
      <c r="BD15" s="15"/>
      <c r="BE15" s="15"/>
      <c r="BF15" s="15"/>
      <c r="BG15" s="15"/>
      <c r="BH15" s="15"/>
      <c r="BI15" s="15"/>
      <c r="BJ15" s="16"/>
    </row>
    <row r="16" spans="1:62" ht="15.75" customHeight="1" thickBot="1">
      <c r="A16" s="40">
        <v>8</v>
      </c>
      <c r="B16" s="100" t="s">
        <v>124</v>
      </c>
      <c r="C16" s="101" t="s">
        <v>125</v>
      </c>
      <c r="D16" s="101" t="s">
        <v>127</v>
      </c>
      <c r="E16" s="102" t="s">
        <v>126</v>
      </c>
      <c r="F16" s="38">
        <f t="shared" si="0"/>
        <v>16</v>
      </c>
      <c r="G16" s="44">
        <f t="shared" si="3"/>
        <v>0</v>
      </c>
      <c r="H16" s="45">
        <f t="shared" si="4"/>
        <v>0</v>
      </c>
      <c r="I16" s="46">
        <f t="shared" si="5"/>
        <v>0</v>
      </c>
      <c r="J16" s="81">
        <f t="shared" si="1"/>
        <v>6</v>
      </c>
      <c r="K16" s="45">
        <f t="shared" si="6"/>
        <v>1119</v>
      </c>
      <c r="L16" s="45">
        <f t="shared" si="7"/>
        <v>2</v>
      </c>
      <c r="M16" s="46">
        <f t="shared" si="8"/>
        <v>719</v>
      </c>
      <c r="N16" s="81">
        <f t="shared" si="2"/>
        <v>7</v>
      </c>
      <c r="O16" s="45">
        <f t="shared" si="9"/>
        <v>1060</v>
      </c>
      <c r="P16" s="45">
        <f t="shared" si="10"/>
        <v>2</v>
      </c>
      <c r="Q16" s="46">
        <f t="shared" si="11"/>
        <v>660</v>
      </c>
      <c r="R16" s="52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15"/>
      <c r="AF16" s="16"/>
      <c r="AG16" s="14">
        <v>351</v>
      </c>
      <c r="AH16" s="15">
        <v>368</v>
      </c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6"/>
      <c r="AV16" s="14">
        <v>330</v>
      </c>
      <c r="AW16" s="15">
        <v>330</v>
      </c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6"/>
    </row>
    <row r="17" spans="1:62" ht="15.75" customHeight="1" thickBot="1">
      <c r="A17" s="40">
        <v>9</v>
      </c>
      <c r="B17" s="104"/>
      <c r="C17" s="101" t="s">
        <v>128</v>
      </c>
      <c r="D17" s="101" t="s">
        <v>130</v>
      </c>
      <c r="E17" s="102" t="s">
        <v>129</v>
      </c>
      <c r="F17" s="38">
        <f t="shared" si="0"/>
        <v>3</v>
      </c>
      <c r="G17" s="44">
        <f t="shared" si="3"/>
        <v>1220</v>
      </c>
      <c r="H17" s="45">
        <f t="shared" si="4"/>
        <v>2</v>
      </c>
      <c r="I17" s="46">
        <f t="shared" si="5"/>
        <v>820</v>
      </c>
      <c r="J17" s="81">
        <f t="shared" si="1"/>
        <v>8</v>
      </c>
      <c r="K17" s="45">
        <f t="shared" si="6"/>
        <v>1060</v>
      </c>
      <c r="L17" s="45">
        <f t="shared" si="7"/>
        <v>2</v>
      </c>
      <c r="M17" s="46">
        <f t="shared" si="8"/>
        <v>660</v>
      </c>
      <c r="N17" s="81">
        <f t="shared" si="2"/>
        <v>6</v>
      </c>
      <c r="O17" s="45">
        <f t="shared" si="9"/>
        <v>1090</v>
      </c>
      <c r="P17" s="45">
        <f t="shared" si="10"/>
        <v>2</v>
      </c>
      <c r="Q17" s="46">
        <f t="shared" si="11"/>
        <v>690</v>
      </c>
      <c r="R17" s="52">
        <v>410</v>
      </c>
      <c r="S17" s="51">
        <v>410</v>
      </c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16"/>
      <c r="AG17" s="14">
        <v>310</v>
      </c>
      <c r="AH17" s="15">
        <v>350</v>
      </c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6"/>
      <c r="AV17" s="14">
        <v>340</v>
      </c>
      <c r="AW17" s="15">
        <v>350</v>
      </c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6"/>
    </row>
    <row r="18" spans="1:62" ht="15.75" customHeight="1" thickBot="1">
      <c r="A18" s="40">
        <v>10</v>
      </c>
      <c r="B18" s="100" t="s">
        <v>110</v>
      </c>
      <c r="C18" s="101" t="s">
        <v>132</v>
      </c>
      <c r="D18" s="101" t="s">
        <v>131</v>
      </c>
      <c r="E18" s="102" t="s">
        <v>133</v>
      </c>
      <c r="F18" s="38">
        <f t="shared" si="0"/>
        <v>16</v>
      </c>
      <c r="G18" s="44">
        <f t="shared" si="3"/>
        <v>0</v>
      </c>
      <c r="H18" s="45">
        <f t="shared" si="4"/>
        <v>0</v>
      </c>
      <c r="I18" s="46">
        <f t="shared" si="5"/>
        <v>0</v>
      </c>
      <c r="J18" s="81">
        <f t="shared" si="1"/>
        <v>2</v>
      </c>
      <c r="K18" s="45">
        <f t="shared" si="6"/>
        <v>3146</v>
      </c>
      <c r="L18" s="45">
        <f t="shared" si="7"/>
        <v>6</v>
      </c>
      <c r="M18" s="46">
        <f t="shared" si="8"/>
        <v>1946</v>
      </c>
      <c r="N18" s="81">
        <f t="shared" si="2"/>
        <v>18</v>
      </c>
      <c r="O18" s="45">
        <f t="shared" si="9"/>
        <v>0</v>
      </c>
      <c r="P18" s="45">
        <f t="shared" si="10"/>
        <v>0</v>
      </c>
      <c r="Q18" s="46">
        <f t="shared" si="11"/>
        <v>0</v>
      </c>
      <c r="R18" s="52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3"/>
      <c r="AG18" s="52">
        <v>310</v>
      </c>
      <c r="AH18" s="51">
        <v>350</v>
      </c>
      <c r="AI18" s="51">
        <v>320</v>
      </c>
      <c r="AJ18" s="51">
        <v>356</v>
      </c>
      <c r="AK18" s="51">
        <v>356</v>
      </c>
      <c r="AL18" s="51">
        <v>254</v>
      </c>
      <c r="AM18" s="51"/>
      <c r="AN18" s="51"/>
      <c r="AO18" s="15"/>
      <c r="AP18" s="15"/>
      <c r="AQ18" s="15"/>
      <c r="AR18" s="15"/>
      <c r="AS18" s="15"/>
      <c r="AT18" s="15"/>
      <c r="AU18" s="16"/>
      <c r="AV18" s="14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6"/>
    </row>
    <row r="19" spans="1:62" ht="15.75" customHeight="1" thickBot="1">
      <c r="A19" s="39">
        <v>11</v>
      </c>
      <c r="B19" s="104"/>
      <c r="C19" s="101" t="s">
        <v>135</v>
      </c>
      <c r="D19" s="101" t="s">
        <v>134</v>
      </c>
      <c r="E19" s="102" t="s">
        <v>136</v>
      </c>
      <c r="F19" s="38">
        <f t="shared" si="0"/>
        <v>5</v>
      </c>
      <c r="G19" s="44">
        <f t="shared" si="3"/>
        <v>600</v>
      </c>
      <c r="H19" s="45">
        <f t="shared" si="4"/>
        <v>1</v>
      </c>
      <c r="I19" s="46">
        <f t="shared" si="5"/>
        <v>400</v>
      </c>
      <c r="J19" s="81">
        <f t="shared" si="1"/>
        <v>5</v>
      </c>
      <c r="K19" s="45">
        <f t="shared" si="6"/>
        <v>1130</v>
      </c>
      <c r="L19" s="45">
        <f t="shared" si="7"/>
        <v>2</v>
      </c>
      <c r="M19" s="46">
        <f t="shared" si="8"/>
        <v>730</v>
      </c>
      <c r="N19" s="81">
        <f t="shared" si="2"/>
        <v>9</v>
      </c>
      <c r="O19" s="45">
        <f t="shared" si="9"/>
        <v>1030</v>
      </c>
      <c r="P19" s="45">
        <f t="shared" si="10"/>
        <v>2</v>
      </c>
      <c r="Q19" s="46">
        <f t="shared" si="11"/>
        <v>630</v>
      </c>
      <c r="R19" s="52">
        <v>400</v>
      </c>
      <c r="S19" s="51"/>
      <c r="T19" s="51"/>
      <c r="U19" s="51"/>
      <c r="V19" s="51"/>
      <c r="W19" s="51"/>
      <c r="X19" s="15"/>
      <c r="Y19" s="15"/>
      <c r="Z19" s="15"/>
      <c r="AA19" s="15"/>
      <c r="AB19" s="15"/>
      <c r="AC19" s="15"/>
      <c r="AD19" s="15"/>
      <c r="AE19" s="15"/>
      <c r="AF19" s="16"/>
      <c r="AG19" s="14">
        <v>350</v>
      </c>
      <c r="AH19" s="15">
        <v>380</v>
      </c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6"/>
      <c r="AV19" s="14">
        <v>300</v>
      </c>
      <c r="AW19" s="15"/>
      <c r="AX19" s="15">
        <v>330</v>
      </c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6"/>
    </row>
    <row r="20" spans="1:62" ht="15.75" customHeight="1" thickBot="1">
      <c r="A20" s="40">
        <v>12</v>
      </c>
      <c r="B20" s="100" t="s">
        <v>124</v>
      </c>
      <c r="C20" s="101" t="s">
        <v>137</v>
      </c>
      <c r="D20" s="101" t="s">
        <v>138</v>
      </c>
      <c r="E20" s="102" t="s">
        <v>139</v>
      </c>
      <c r="F20" s="38">
        <f t="shared" si="0"/>
        <v>6</v>
      </c>
      <c r="G20" s="44">
        <f t="shared" si="3"/>
        <v>550</v>
      </c>
      <c r="H20" s="45">
        <f t="shared" si="4"/>
        <v>1</v>
      </c>
      <c r="I20" s="46">
        <f t="shared" si="5"/>
        <v>350</v>
      </c>
      <c r="J20" s="81">
        <f t="shared" si="1"/>
        <v>19</v>
      </c>
      <c r="K20" s="45">
        <f t="shared" si="6"/>
        <v>0</v>
      </c>
      <c r="L20" s="45">
        <f t="shared" si="7"/>
        <v>0</v>
      </c>
      <c r="M20" s="46">
        <f t="shared" si="8"/>
        <v>0</v>
      </c>
      <c r="N20" s="81">
        <f t="shared" si="2"/>
        <v>10</v>
      </c>
      <c r="O20" s="45">
        <f t="shared" si="9"/>
        <v>627</v>
      </c>
      <c r="P20" s="45">
        <f t="shared" si="10"/>
        <v>1</v>
      </c>
      <c r="Q20" s="46">
        <f t="shared" si="11"/>
        <v>427</v>
      </c>
      <c r="R20" s="52">
        <v>350</v>
      </c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3"/>
      <c r="AG20" s="52"/>
      <c r="AH20" s="51"/>
      <c r="AI20" s="51"/>
      <c r="AJ20" s="51"/>
      <c r="AK20" s="51"/>
      <c r="AL20" s="51"/>
      <c r="AM20" s="15"/>
      <c r="AN20" s="15"/>
      <c r="AO20" s="15"/>
      <c r="AP20" s="15"/>
      <c r="AQ20" s="15"/>
      <c r="AR20" s="15"/>
      <c r="AS20" s="15"/>
      <c r="AT20" s="15"/>
      <c r="AU20" s="16"/>
      <c r="AV20" s="14">
        <v>427</v>
      </c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6"/>
    </row>
    <row r="21" spans="1:62" ht="15.75" customHeight="1" thickBot="1">
      <c r="A21" s="40">
        <v>13</v>
      </c>
      <c r="B21" s="104"/>
      <c r="C21" s="101" t="s">
        <v>141</v>
      </c>
      <c r="D21" s="101" t="s">
        <v>142</v>
      </c>
      <c r="E21" s="102" t="s">
        <v>140</v>
      </c>
      <c r="F21" s="38">
        <f t="shared" si="0"/>
        <v>2</v>
      </c>
      <c r="G21" s="44">
        <f t="shared" si="3"/>
        <v>3450</v>
      </c>
      <c r="H21" s="45">
        <f t="shared" si="4"/>
        <v>6</v>
      </c>
      <c r="I21" s="46">
        <f t="shared" si="5"/>
        <v>2250</v>
      </c>
      <c r="J21" s="81">
        <f t="shared" si="1"/>
        <v>3</v>
      </c>
      <c r="K21" s="45">
        <f t="shared" si="6"/>
        <v>1609</v>
      </c>
      <c r="L21" s="45">
        <f t="shared" si="7"/>
        <v>3</v>
      </c>
      <c r="M21" s="46">
        <f t="shared" si="8"/>
        <v>1009</v>
      </c>
      <c r="N21" s="81">
        <f t="shared" si="2"/>
        <v>5</v>
      </c>
      <c r="O21" s="45">
        <f t="shared" si="9"/>
        <v>1150</v>
      </c>
      <c r="P21" s="45">
        <f t="shared" si="10"/>
        <v>2</v>
      </c>
      <c r="Q21" s="46">
        <f t="shared" si="11"/>
        <v>750</v>
      </c>
      <c r="R21" s="52">
        <v>390</v>
      </c>
      <c r="S21" s="51">
        <v>380</v>
      </c>
      <c r="T21" s="51">
        <v>370</v>
      </c>
      <c r="U21" s="51">
        <v>370</v>
      </c>
      <c r="V21" s="51">
        <v>340</v>
      </c>
      <c r="W21" s="51">
        <v>400</v>
      </c>
      <c r="X21" s="51"/>
      <c r="Y21" s="51"/>
      <c r="Z21" s="51"/>
      <c r="AA21" s="51"/>
      <c r="AB21" s="51"/>
      <c r="AC21" s="51"/>
      <c r="AD21" s="51"/>
      <c r="AE21" s="51"/>
      <c r="AF21" s="16"/>
      <c r="AG21" s="14">
        <v>334</v>
      </c>
      <c r="AH21" s="15">
        <v>336</v>
      </c>
      <c r="AI21" s="15">
        <v>339</v>
      </c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6"/>
      <c r="AV21" s="14">
        <v>390</v>
      </c>
      <c r="AW21" s="15">
        <v>360</v>
      </c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6"/>
    </row>
    <row r="22" spans="1:62" ht="15.75" customHeight="1" thickBot="1">
      <c r="A22" s="40">
        <v>14</v>
      </c>
      <c r="B22" s="100" t="s">
        <v>143</v>
      </c>
      <c r="C22" s="101" t="s">
        <v>144</v>
      </c>
      <c r="D22" s="101" t="s">
        <v>146</v>
      </c>
      <c r="E22" s="102" t="s">
        <v>145</v>
      </c>
      <c r="F22" s="38">
        <f t="shared" si="0"/>
        <v>16</v>
      </c>
      <c r="G22" s="44">
        <f t="shared" si="3"/>
        <v>0</v>
      </c>
      <c r="H22" s="45">
        <f t="shared" si="4"/>
        <v>0</v>
      </c>
      <c r="I22" s="46">
        <f t="shared" si="5"/>
        <v>0</v>
      </c>
      <c r="J22" s="81">
        <f t="shared" si="1"/>
        <v>7</v>
      </c>
      <c r="K22" s="45">
        <f t="shared" si="6"/>
        <v>1110</v>
      </c>
      <c r="L22" s="45">
        <f t="shared" si="7"/>
        <v>2</v>
      </c>
      <c r="M22" s="46">
        <f t="shared" si="8"/>
        <v>710</v>
      </c>
      <c r="N22" s="81">
        <f t="shared" si="2"/>
        <v>4</v>
      </c>
      <c r="O22" s="45">
        <f t="shared" si="9"/>
        <v>1620</v>
      </c>
      <c r="P22" s="45">
        <f t="shared" si="10"/>
        <v>3</v>
      </c>
      <c r="Q22" s="46">
        <f t="shared" si="11"/>
        <v>1020</v>
      </c>
      <c r="R22" s="52"/>
      <c r="S22" s="51"/>
      <c r="T22" s="51"/>
      <c r="U22" s="51"/>
      <c r="V22" s="51"/>
      <c r="W22" s="51"/>
      <c r="X22" s="51"/>
      <c r="Y22" s="51"/>
      <c r="Z22" s="51"/>
      <c r="AA22" s="51"/>
      <c r="AB22" s="15"/>
      <c r="AC22" s="15"/>
      <c r="AD22" s="15"/>
      <c r="AE22" s="15"/>
      <c r="AF22" s="16"/>
      <c r="AG22" s="14">
        <v>325</v>
      </c>
      <c r="AH22" s="15">
        <v>385</v>
      </c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6"/>
      <c r="AV22" s="14">
        <v>340</v>
      </c>
      <c r="AW22" s="15">
        <v>340</v>
      </c>
      <c r="AX22" s="15">
        <v>340</v>
      </c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6"/>
    </row>
    <row r="23" spans="1:62" ht="15.75" customHeight="1">
      <c r="A23" s="40">
        <v>15</v>
      </c>
      <c r="B23" s="108"/>
      <c r="C23" s="109" t="s">
        <v>148</v>
      </c>
      <c r="D23" s="106" t="s">
        <v>147</v>
      </c>
      <c r="E23" s="110" t="s">
        <v>149</v>
      </c>
      <c r="F23" s="38">
        <f t="shared" si="0"/>
        <v>10</v>
      </c>
      <c r="G23" s="44">
        <f t="shared" si="3"/>
        <v>490</v>
      </c>
      <c r="H23" s="45">
        <f t="shared" si="4"/>
        <v>1</v>
      </c>
      <c r="I23" s="46">
        <f t="shared" si="5"/>
        <v>290</v>
      </c>
      <c r="J23" s="81">
        <f t="shared" si="1"/>
        <v>11</v>
      </c>
      <c r="K23" s="45">
        <f t="shared" si="6"/>
        <v>661</v>
      </c>
      <c r="L23" s="45">
        <f t="shared" si="7"/>
        <v>1</v>
      </c>
      <c r="M23" s="46">
        <f t="shared" si="8"/>
        <v>461</v>
      </c>
      <c r="N23" s="81">
        <f t="shared" si="2"/>
        <v>11</v>
      </c>
      <c r="O23" s="45">
        <f t="shared" si="9"/>
        <v>566</v>
      </c>
      <c r="P23" s="45">
        <f t="shared" si="10"/>
        <v>1</v>
      </c>
      <c r="Q23" s="46">
        <f t="shared" si="11"/>
        <v>366</v>
      </c>
      <c r="R23" s="52">
        <v>290</v>
      </c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15"/>
      <c r="AE23" s="15"/>
      <c r="AF23" s="16"/>
      <c r="AG23" s="14">
        <v>461</v>
      </c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6"/>
      <c r="AV23" s="14">
        <v>366</v>
      </c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6"/>
    </row>
    <row r="24" spans="1:62" ht="12.6" customHeight="1">
      <c r="A24" s="5"/>
      <c r="B24" s="5"/>
      <c r="C24" s="2"/>
      <c r="D24" s="2"/>
      <c r="E24" s="2"/>
      <c r="F24" s="5"/>
      <c r="G24" s="8"/>
      <c r="H24" s="11">
        <f>SUM(H9:H23)</f>
        <v>23</v>
      </c>
      <c r="I24" s="11"/>
      <c r="J24" s="11"/>
      <c r="K24" s="11"/>
      <c r="L24" s="11"/>
      <c r="M24" s="11"/>
      <c r="N24" s="11"/>
      <c r="O24" s="11"/>
      <c r="P24" s="11"/>
      <c r="Q24" s="11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62">
      <c r="A25" s="5"/>
      <c r="B25" s="5"/>
      <c r="C25" s="2"/>
      <c r="D25" s="2"/>
      <c r="E25" s="2"/>
      <c r="F25" s="5"/>
      <c r="G25" s="8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62">
      <c r="A26" s="5"/>
      <c r="B26" s="5"/>
      <c r="C26" s="2"/>
      <c r="D26" s="2"/>
      <c r="E26" s="2"/>
      <c r="F26" s="5"/>
      <c r="G26" s="8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62">
      <c r="A27" s="5"/>
      <c r="B27" s="5"/>
      <c r="C27" s="2"/>
      <c r="D27" s="2"/>
      <c r="E27" s="2"/>
      <c r="F27" s="5"/>
      <c r="G27" s="8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62">
      <c r="A28" s="5"/>
      <c r="B28" s="5"/>
      <c r="C28" s="2"/>
      <c r="D28" s="2"/>
      <c r="E28" s="2"/>
      <c r="F28" s="5"/>
      <c r="G28" s="8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62">
      <c r="A29" s="5"/>
      <c r="B29" s="5"/>
      <c r="C29" s="2"/>
      <c r="D29" s="2"/>
      <c r="E29" s="2"/>
      <c r="F29" s="5"/>
      <c r="G29" s="8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62">
      <c r="A30" s="5"/>
      <c r="B30" s="5"/>
      <c r="C30" s="2"/>
      <c r="D30" s="2"/>
      <c r="E30" s="2"/>
      <c r="F30" s="5"/>
      <c r="G30" s="8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62">
      <c r="A31" s="5"/>
      <c r="B31" s="5"/>
      <c r="C31" s="2"/>
      <c r="D31" s="2"/>
      <c r="E31" s="2"/>
      <c r="F31" s="5"/>
      <c r="G31" s="8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62">
      <c r="A32" s="5"/>
      <c r="B32" s="5"/>
      <c r="C32" s="2"/>
      <c r="D32" s="2"/>
      <c r="E32" s="2"/>
      <c r="F32" s="5"/>
      <c r="G32" s="8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>
      <c r="A33" s="5"/>
      <c r="B33" s="5"/>
      <c r="C33" s="2"/>
      <c r="D33" s="2"/>
      <c r="E33" s="2"/>
      <c r="F33" s="5"/>
      <c r="G33" s="8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>
      <c r="A34" s="5"/>
      <c r="B34" s="5"/>
      <c r="C34" s="2"/>
      <c r="D34" s="2"/>
      <c r="E34" s="2"/>
      <c r="F34" s="5"/>
      <c r="G34" s="8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>
      <c r="A35" s="5"/>
      <c r="B35" s="5"/>
      <c r="C35" s="2"/>
      <c r="D35" s="2"/>
      <c r="E35" s="2"/>
      <c r="F35" s="5"/>
      <c r="G35" s="8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>
      <c r="A36" s="5"/>
      <c r="B36" s="5"/>
      <c r="C36" s="2"/>
      <c r="D36" s="2"/>
      <c r="E36" s="2"/>
      <c r="F36" s="5"/>
      <c r="G36" s="8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>
      <c r="A37" s="5"/>
      <c r="B37" s="5"/>
      <c r="C37" s="2"/>
      <c r="D37" s="2"/>
      <c r="E37" s="2"/>
      <c r="F37" s="5"/>
      <c r="G37" s="8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>
      <c r="A38" s="5"/>
      <c r="B38" s="5"/>
      <c r="C38" s="2"/>
      <c r="D38" s="2"/>
      <c r="E38" s="2"/>
      <c r="F38" s="5"/>
      <c r="G38" s="8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>
      <c r="A39" s="5"/>
      <c r="B39" s="5"/>
      <c r="C39" s="2"/>
      <c r="D39" s="2"/>
      <c r="E39" s="2"/>
      <c r="F39" s="5"/>
      <c r="G39" s="8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>
      <c r="A40" s="5"/>
      <c r="B40" s="5"/>
      <c r="C40" s="2"/>
      <c r="D40" s="2"/>
      <c r="E40" s="2"/>
      <c r="F40" s="5"/>
      <c r="G40" s="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>
      <c r="A41" s="5"/>
      <c r="B41" s="5"/>
      <c r="C41" s="2"/>
      <c r="D41" s="2"/>
      <c r="E41" s="2"/>
      <c r="F41" s="5"/>
      <c r="G41" s="8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>
      <c r="A42" s="5"/>
      <c r="B42" s="5"/>
      <c r="C42" s="2"/>
      <c r="D42" s="2"/>
      <c r="E42" s="2"/>
      <c r="F42" s="5"/>
      <c r="G42" s="8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>
      <c r="A43" s="5"/>
      <c r="B43" s="5"/>
      <c r="C43" s="2"/>
      <c r="D43" s="2"/>
      <c r="E43" s="2"/>
      <c r="F43" s="5"/>
      <c r="G43" s="8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>
      <c r="A44" s="5"/>
      <c r="B44" s="5"/>
      <c r="C44" s="2"/>
      <c r="D44" s="2"/>
      <c r="E44" s="2"/>
      <c r="F44" s="5"/>
      <c r="G44" s="8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>
      <c r="A45" s="5"/>
      <c r="B45" s="5"/>
      <c r="C45" s="2"/>
      <c r="D45" s="2"/>
      <c r="E45" s="2"/>
      <c r="F45" s="5"/>
      <c r="G45" s="8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>
      <c r="A46" s="5"/>
      <c r="B46" s="5"/>
      <c r="C46" s="2"/>
      <c r="D46" s="2"/>
      <c r="E46" s="2"/>
      <c r="F46" s="5"/>
      <c r="G46" s="8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>
      <c r="A47" s="5"/>
      <c r="B47" s="5"/>
      <c r="C47" s="2"/>
      <c r="D47" s="2"/>
      <c r="E47" s="2"/>
      <c r="F47" s="5"/>
      <c r="G47" s="8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>
      <c r="A48" s="5"/>
      <c r="B48" s="5"/>
      <c r="C48" s="2"/>
      <c r="D48" s="2"/>
      <c r="E48" s="2"/>
      <c r="F48" s="5"/>
      <c r="G48" s="8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>
      <c r="A49" s="5"/>
      <c r="B49" s="5"/>
      <c r="C49" s="2"/>
      <c r="D49" s="2"/>
      <c r="E49" s="2"/>
      <c r="F49" s="5"/>
      <c r="G49" s="8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>
      <c r="A50" s="5"/>
      <c r="B50" s="5"/>
      <c r="C50" s="2"/>
      <c r="D50" s="2"/>
      <c r="E50" s="2"/>
      <c r="F50" s="5"/>
      <c r="G50" s="8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>
      <c r="A51" s="5"/>
      <c r="B51" s="5"/>
      <c r="C51" s="2"/>
      <c r="D51" s="2"/>
      <c r="E51" s="2"/>
      <c r="F51" s="5"/>
      <c r="G51" s="8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>
      <c r="A52" s="5"/>
      <c r="B52" s="5"/>
      <c r="C52" s="2"/>
      <c r="D52" s="2"/>
      <c r="E52" s="2"/>
      <c r="F52" s="5"/>
      <c r="G52" s="8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>
      <c r="A53" s="5"/>
      <c r="B53" s="5"/>
      <c r="C53" s="2"/>
      <c r="D53" s="2"/>
      <c r="E53" s="2"/>
      <c r="F53" s="5"/>
      <c r="G53" s="8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>
      <c r="A54" s="5"/>
      <c r="B54" s="5"/>
      <c r="C54" s="2"/>
      <c r="D54" s="2"/>
      <c r="E54" s="2"/>
      <c r="F54" s="5"/>
      <c r="G54" s="8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>
      <c r="A55" s="5"/>
      <c r="B55" s="5"/>
      <c r="C55" s="2"/>
      <c r="D55" s="2"/>
      <c r="E55" s="2"/>
      <c r="F55" s="5"/>
      <c r="G55" s="8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>
      <c r="A56" s="5"/>
      <c r="B56" s="5"/>
      <c r="C56" s="2"/>
      <c r="D56" s="2"/>
      <c r="E56" s="2"/>
      <c r="F56" s="5"/>
      <c r="G56" s="8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>
      <c r="A57" s="5"/>
      <c r="B57" s="5"/>
      <c r="C57" s="2"/>
      <c r="D57" s="2"/>
      <c r="E57" s="2"/>
      <c r="F57" s="5"/>
      <c r="G57" s="8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>
      <c r="A58" s="5"/>
      <c r="B58" s="5"/>
      <c r="C58" s="2"/>
      <c r="D58" s="2"/>
      <c r="E58" s="2"/>
      <c r="F58" s="5"/>
      <c r="G58" s="8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>
      <c r="A59" s="5"/>
      <c r="B59" s="5"/>
      <c r="C59" s="2"/>
      <c r="D59" s="2"/>
      <c r="E59" s="2"/>
      <c r="F59" s="5"/>
      <c r="G59" s="8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>
      <c r="A60" s="5"/>
      <c r="B60" s="5"/>
      <c r="C60" s="2"/>
      <c r="D60" s="2"/>
      <c r="E60" s="2"/>
      <c r="F60" s="5"/>
      <c r="G60" s="8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>
      <c r="A61" s="5"/>
      <c r="B61" s="5"/>
      <c r="C61" s="2"/>
      <c r="D61" s="2"/>
      <c r="E61" s="2"/>
      <c r="F61" s="5"/>
      <c r="G61" s="8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>
      <c r="A62" s="5"/>
      <c r="B62" s="5"/>
      <c r="C62" s="2"/>
      <c r="D62" s="2"/>
      <c r="E62" s="2"/>
      <c r="F62" s="5"/>
      <c r="G62" s="8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>
      <c r="A63" s="5"/>
      <c r="B63" s="5"/>
      <c r="C63" s="2"/>
      <c r="D63" s="2"/>
      <c r="E63" s="2"/>
      <c r="F63" s="5"/>
      <c r="G63" s="8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>
      <c r="A64" s="5"/>
      <c r="B64" s="5"/>
      <c r="C64" s="2"/>
      <c r="D64" s="2"/>
      <c r="E64" s="2"/>
      <c r="F64" s="5"/>
      <c r="G64" s="8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>
      <c r="A65" s="5"/>
      <c r="B65" s="5"/>
      <c r="C65" s="2"/>
      <c r="D65" s="2"/>
      <c r="E65" s="2"/>
      <c r="F65" s="5"/>
      <c r="G65" s="8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>
      <c r="A66" s="5"/>
      <c r="B66" s="5"/>
      <c r="C66" s="2"/>
      <c r="D66" s="2"/>
      <c r="E66" s="2"/>
      <c r="F66" s="5"/>
      <c r="G66" s="8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</sheetData>
  <phoneticPr fontId="1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6:BJ66"/>
  <sheetViews>
    <sheetView topLeftCell="S7" workbookViewId="0">
      <selection activeCell="AX19" sqref="AX19"/>
    </sheetView>
  </sheetViews>
  <sheetFormatPr baseColWidth="10" defaultColWidth="9.140625" defaultRowHeight="12.75"/>
  <cols>
    <col min="1" max="1" width="7.85546875" style="3" bestFit="1" customWidth="1"/>
    <col min="2" max="2" width="18.140625" style="3" bestFit="1" customWidth="1"/>
    <col min="3" max="5" width="24.5703125" customWidth="1"/>
    <col min="6" max="6" width="7.42578125" style="3" customWidth="1"/>
    <col min="7" max="7" width="6" style="7" bestFit="1" customWidth="1"/>
    <col min="8" max="8" width="7.5703125" style="10" bestFit="1" customWidth="1"/>
    <col min="9" max="9" width="5" style="10" bestFit="1" customWidth="1"/>
    <col min="10" max="10" width="5" style="10" customWidth="1"/>
    <col min="11" max="11" width="6.28515625" style="10" bestFit="1" customWidth="1"/>
    <col min="12" max="12" width="6.140625" style="10" bestFit="1" customWidth="1"/>
    <col min="13" max="13" width="5.140625" style="10" bestFit="1" customWidth="1"/>
    <col min="14" max="14" width="5.28515625" style="10" bestFit="1" customWidth="1"/>
    <col min="15" max="15" width="6.28515625" style="10" bestFit="1" customWidth="1"/>
    <col min="16" max="16" width="6.140625" style="10" bestFit="1" customWidth="1"/>
    <col min="17" max="17" width="5.140625" style="10" bestFit="1" customWidth="1"/>
    <col min="18" max="26" width="4.5703125" bestFit="1" customWidth="1"/>
    <col min="27" max="47" width="5.5703125" bestFit="1" customWidth="1"/>
    <col min="48" max="48" width="5.42578125" customWidth="1"/>
    <col min="49" max="56" width="4.7109375" bestFit="1" customWidth="1"/>
    <col min="57" max="62" width="5.7109375" bestFit="1" customWidth="1"/>
  </cols>
  <sheetData>
    <row r="6" spans="1:62">
      <c r="C6" s="82"/>
      <c r="D6" s="83"/>
      <c r="E6" s="84"/>
      <c r="F6" s="3" t="s">
        <v>18</v>
      </c>
      <c r="J6" s="10" t="s">
        <v>19</v>
      </c>
      <c r="N6" s="10" t="s">
        <v>86</v>
      </c>
      <c r="R6" s="37" t="s">
        <v>18</v>
      </c>
      <c r="AG6" t="s">
        <v>19</v>
      </c>
      <c r="AV6" t="s">
        <v>86</v>
      </c>
    </row>
    <row r="7" spans="1:62" ht="13.5" thickBot="1">
      <c r="C7" s="82"/>
      <c r="D7" s="83"/>
      <c r="E7" s="84"/>
      <c r="F7" s="5"/>
      <c r="G7" s="8"/>
    </row>
    <row r="8" spans="1:62" ht="13.5" thickBot="1">
      <c r="A8" s="36" t="s">
        <v>17</v>
      </c>
      <c r="B8" s="36" t="s">
        <v>87</v>
      </c>
      <c r="C8" s="35" t="s">
        <v>18</v>
      </c>
      <c r="D8" s="34" t="s">
        <v>19</v>
      </c>
      <c r="E8" s="34" t="s">
        <v>86</v>
      </c>
      <c r="F8" s="1" t="s">
        <v>22</v>
      </c>
      <c r="G8" s="9" t="s">
        <v>21</v>
      </c>
      <c r="H8" s="12" t="s">
        <v>26</v>
      </c>
      <c r="I8" s="6" t="s">
        <v>91</v>
      </c>
      <c r="J8" s="34" t="s">
        <v>22</v>
      </c>
      <c r="K8" s="9" t="s">
        <v>21</v>
      </c>
      <c r="L8" s="12" t="s">
        <v>26</v>
      </c>
      <c r="M8" s="6" t="s">
        <v>91</v>
      </c>
      <c r="N8" s="34" t="s">
        <v>22</v>
      </c>
      <c r="O8" s="9" t="s">
        <v>21</v>
      </c>
      <c r="P8" s="12" t="s">
        <v>26</v>
      </c>
      <c r="Q8" s="6" t="s">
        <v>91</v>
      </c>
      <c r="R8" s="4" t="s">
        <v>2</v>
      </c>
      <c r="S8" s="4" t="s">
        <v>3</v>
      </c>
      <c r="T8" s="4" t="s">
        <v>4</v>
      </c>
      <c r="U8" s="4" t="s">
        <v>5</v>
      </c>
      <c r="V8" s="4" t="s">
        <v>6</v>
      </c>
      <c r="W8" s="4" t="s">
        <v>7</v>
      </c>
      <c r="X8" s="4" t="s">
        <v>8</v>
      </c>
      <c r="Y8" s="4" t="s">
        <v>9</v>
      </c>
      <c r="Z8" s="4" t="s">
        <v>10</v>
      </c>
      <c r="AA8" s="4" t="s">
        <v>11</v>
      </c>
      <c r="AB8" s="4" t="s">
        <v>12</v>
      </c>
      <c r="AC8" s="4" t="s">
        <v>13</v>
      </c>
      <c r="AD8" s="4" t="s">
        <v>14</v>
      </c>
      <c r="AE8" s="4" t="s">
        <v>15</v>
      </c>
      <c r="AF8" s="4" t="s">
        <v>16</v>
      </c>
      <c r="AG8" s="4" t="s">
        <v>2</v>
      </c>
      <c r="AH8" s="4" t="s">
        <v>3</v>
      </c>
      <c r="AI8" s="4" t="s">
        <v>4</v>
      </c>
      <c r="AJ8" s="4" t="s">
        <v>5</v>
      </c>
      <c r="AK8" s="4" t="s">
        <v>6</v>
      </c>
      <c r="AL8" s="4" t="s">
        <v>7</v>
      </c>
      <c r="AM8" s="4" t="s">
        <v>8</v>
      </c>
      <c r="AN8" s="4" t="s">
        <v>9</v>
      </c>
      <c r="AO8" s="4" t="s">
        <v>10</v>
      </c>
      <c r="AP8" s="4" t="s">
        <v>11</v>
      </c>
      <c r="AQ8" s="4" t="s">
        <v>12</v>
      </c>
      <c r="AR8" s="4" t="s">
        <v>13</v>
      </c>
      <c r="AS8" s="4" t="s">
        <v>14</v>
      </c>
      <c r="AT8" s="4" t="s">
        <v>15</v>
      </c>
      <c r="AU8" s="4" t="s">
        <v>16</v>
      </c>
      <c r="AV8" s="4" t="s">
        <v>2</v>
      </c>
      <c r="AW8" s="4" t="s">
        <v>3</v>
      </c>
      <c r="AX8" s="4" t="s">
        <v>4</v>
      </c>
      <c r="AY8" s="4" t="s">
        <v>5</v>
      </c>
      <c r="AZ8" s="4" t="s">
        <v>6</v>
      </c>
      <c r="BA8" s="4" t="s">
        <v>7</v>
      </c>
      <c r="BB8" s="4" t="s">
        <v>8</v>
      </c>
      <c r="BC8" s="4" t="s">
        <v>9</v>
      </c>
      <c r="BD8" s="4" t="s">
        <v>10</v>
      </c>
      <c r="BE8" s="4" t="s">
        <v>11</v>
      </c>
      <c r="BF8" s="4" t="s">
        <v>12</v>
      </c>
      <c r="BG8" s="4" t="s">
        <v>13</v>
      </c>
      <c r="BH8" s="4" t="s">
        <v>14</v>
      </c>
      <c r="BI8" s="4" t="s">
        <v>15</v>
      </c>
      <c r="BJ8" s="4" t="s">
        <v>16</v>
      </c>
    </row>
    <row r="9" spans="1:62" ht="15.75" customHeight="1" thickBot="1">
      <c r="A9" s="38">
        <v>1</v>
      </c>
      <c r="B9" s="107" t="s">
        <v>100</v>
      </c>
      <c r="C9" s="98" t="s">
        <v>102</v>
      </c>
      <c r="D9" s="98" t="s">
        <v>103</v>
      </c>
      <c r="E9" s="99" t="s">
        <v>101</v>
      </c>
      <c r="F9" s="38">
        <f t="shared" ref="F9:F23" si="0">+IF(G9=0,RANK(G9,$G$9:$G$23)+1/3*MAX($A$9:$A$23),RANK(G9,$G$9:$G$23))</f>
        <v>9</v>
      </c>
      <c r="G9" s="41">
        <f>H9*200+I9</f>
        <v>540</v>
      </c>
      <c r="H9" s="42">
        <f>COUNT(R9:AF9)</f>
        <v>1</v>
      </c>
      <c r="I9" s="43">
        <f>SUM(R9:AF9)</f>
        <v>340</v>
      </c>
      <c r="J9" s="81">
        <f t="shared" ref="J9:J23" si="1">+IF(K9=0,RANK(K9,$K$9:$K$23)+1/3*MAX($A$9:$A$23),RANK(K9,$K$9:$K$23))</f>
        <v>9</v>
      </c>
      <c r="K9" s="42">
        <f>L9*200+M9</f>
        <v>581</v>
      </c>
      <c r="L9" s="42">
        <f>COUNT(AG9:AU9)</f>
        <v>1</v>
      </c>
      <c r="M9" s="43">
        <f>SUM(AG9:AU9)</f>
        <v>381</v>
      </c>
      <c r="N9" s="81">
        <f t="shared" ref="N9:N23" si="2">+IF(O9=0,RANK(O9,$O$9:$O$23)+1/3*MAX($A$9:$A$23),RANK(O9,$O$9:$O$23))</f>
        <v>17</v>
      </c>
      <c r="O9" s="42">
        <f>P9*200+Q9</f>
        <v>0</v>
      </c>
      <c r="P9" s="42">
        <f>COUNT(AV9:BJ9)</f>
        <v>0</v>
      </c>
      <c r="Q9" s="43">
        <f>SUM(AV9:BJ9)</f>
        <v>0</v>
      </c>
      <c r="R9" s="47">
        <v>340</v>
      </c>
      <c r="S9" s="48"/>
      <c r="T9" s="48"/>
      <c r="U9" s="49"/>
      <c r="V9" s="49"/>
      <c r="W9" s="49"/>
      <c r="X9" s="49"/>
      <c r="Y9" s="48"/>
      <c r="Z9" s="48"/>
      <c r="AA9" s="48"/>
      <c r="AB9" s="48"/>
      <c r="AC9" s="48"/>
      <c r="AD9" s="48"/>
      <c r="AE9" s="48"/>
      <c r="AF9" s="50"/>
      <c r="AG9" s="47">
        <v>381</v>
      </c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50"/>
      <c r="AV9" s="47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50"/>
    </row>
    <row r="10" spans="1:62" ht="15.75" customHeight="1" thickBot="1">
      <c r="A10" s="39">
        <v>2</v>
      </c>
      <c r="B10" s="103"/>
      <c r="C10" s="101" t="s">
        <v>106</v>
      </c>
      <c r="D10" s="101" t="s">
        <v>105</v>
      </c>
      <c r="E10" s="102" t="s">
        <v>104</v>
      </c>
      <c r="F10" s="38">
        <f t="shared" si="0"/>
        <v>3</v>
      </c>
      <c r="G10" s="44">
        <f t="shared" ref="G10:G23" si="3">H10*200+I10</f>
        <v>1623</v>
      </c>
      <c r="H10" s="45">
        <f t="shared" ref="H10:H23" si="4">COUNT(R10:AF10)</f>
        <v>3</v>
      </c>
      <c r="I10" s="46">
        <f t="shared" ref="I10:I23" si="5">SUM(R10:AF10)</f>
        <v>1023</v>
      </c>
      <c r="J10" s="81">
        <f t="shared" si="1"/>
        <v>7</v>
      </c>
      <c r="K10" s="45">
        <f t="shared" ref="K10:K23" si="6">L10*200+M10</f>
        <v>1105</v>
      </c>
      <c r="L10" s="45">
        <f t="shared" ref="L10:L23" si="7">COUNT(AG10:AU10)</f>
        <v>2</v>
      </c>
      <c r="M10" s="46">
        <f t="shared" ref="M10:M23" si="8">SUM(AG10:AU10)</f>
        <v>705</v>
      </c>
      <c r="N10" s="81">
        <f t="shared" si="2"/>
        <v>2</v>
      </c>
      <c r="O10" s="45">
        <f t="shared" ref="O10:O23" si="9">P10*200+Q10</f>
        <v>1610</v>
      </c>
      <c r="P10" s="45">
        <f t="shared" ref="P10:P23" si="10">COUNT(AV10:BJ10)</f>
        <v>3</v>
      </c>
      <c r="Q10" s="46">
        <f t="shared" ref="Q10:Q23" si="11">SUM(AV10:BJ10)</f>
        <v>1010</v>
      </c>
      <c r="R10" s="14">
        <v>310</v>
      </c>
      <c r="S10" s="15">
        <v>355</v>
      </c>
      <c r="T10" s="15">
        <v>358</v>
      </c>
      <c r="U10" s="51"/>
      <c r="V10" s="51"/>
      <c r="W10" s="51"/>
      <c r="X10" s="15"/>
      <c r="Y10" s="15"/>
      <c r="Z10" s="15"/>
      <c r="AA10" s="15"/>
      <c r="AB10" s="15"/>
      <c r="AC10" s="15"/>
      <c r="AD10" s="15"/>
      <c r="AE10" s="15"/>
      <c r="AF10" s="16"/>
      <c r="AG10" s="14">
        <v>265</v>
      </c>
      <c r="AH10" s="15">
        <v>440</v>
      </c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6"/>
      <c r="AV10" s="14">
        <v>330</v>
      </c>
      <c r="AW10" s="15">
        <v>340</v>
      </c>
      <c r="AX10" s="15">
        <v>340</v>
      </c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6"/>
    </row>
    <row r="11" spans="1:62" ht="15.75" customHeight="1" thickBot="1">
      <c r="A11" s="39">
        <v>3</v>
      </c>
      <c r="B11" s="105"/>
      <c r="C11" s="101" t="s">
        <v>107</v>
      </c>
      <c r="D11" s="101" t="s">
        <v>109</v>
      </c>
      <c r="E11" s="102" t="s">
        <v>108</v>
      </c>
      <c r="F11" s="38">
        <f t="shared" si="0"/>
        <v>1</v>
      </c>
      <c r="G11" s="44">
        <f t="shared" si="3"/>
        <v>4460</v>
      </c>
      <c r="H11" s="45">
        <f t="shared" si="4"/>
        <v>8</v>
      </c>
      <c r="I11" s="46">
        <f t="shared" si="5"/>
        <v>2860</v>
      </c>
      <c r="J11" s="81">
        <f t="shared" si="1"/>
        <v>5</v>
      </c>
      <c r="K11" s="45">
        <f t="shared" si="6"/>
        <v>1532</v>
      </c>
      <c r="L11" s="45">
        <f t="shared" si="7"/>
        <v>3</v>
      </c>
      <c r="M11" s="46">
        <f t="shared" si="8"/>
        <v>932</v>
      </c>
      <c r="N11" s="81">
        <f t="shared" si="2"/>
        <v>4</v>
      </c>
      <c r="O11" s="45">
        <f t="shared" si="9"/>
        <v>1200</v>
      </c>
      <c r="P11" s="45">
        <f t="shared" si="10"/>
        <v>2</v>
      </c>
      <c r="Q11" s="46">
        <f t="shared" si="11"/>
        <v>800</v>
      </c>
      <c r="R11" s="14">
        <v>330</v>
      </c>
      <c r="S11" s="15">
        <v>440</v>
      </c>
      <c r="T11" s="15">
        <v>410</v>
      </c>
      <c r="U11" s="51">
        <v>350</v>
      </c>
      <c r="V11" s="51">
        <v>320</v>
      </c>
      <c r="W11" s="51">
        <v>330</v>
      </c>
      <c r="X11" s="51">
        <v>340</v>
      </c>
      <c r="Y11" s="51">
        <v>340</v>
      </c>
      <c r="Z11" s="51"/>
      <c r="AA11" s="51"/>
      <c r="AB11" s="51"/>
      <c r="AC11" s="51"/>
      <c r="AD11" s="15"/>
      <c r="AE11" s="15"/>
      <c r="AF11" s="16"/>
      <c r="AG11" s="14">
        <v>351</v>
      </c>
      <c r="AH11" s="15">
        <v>262</v>
      </c>
      <c r="AI11" s="15">
        <v>319</v>
      </c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6"/>
      <c r="AV11" s="14">
        <v>370</v>
      </c>
      <c r="AW11" s="15">
        <v>430</v>
      </c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6"/>
    </row>
    <row r="12" spans="1:62" ht="15.75" customHeight="1" thickBot="1">
      <c r="A12" s="39">
        <v>4</v>
      </c>
      <c r="B12" s="100" t="s">
        <v>110</v>
      </c>
      <c r="C12" s="101" t="s">
        <v>113</v>
      </c>
      <c r="D12" s="101" t="s">
        <v>112</v>
      </c>
      <c r="E12" s="102" t="s">
        <v>111</v>
      </c>
      <c r="F12" s="38">
        <f t="shared" si="0"/>
        <v>6</v>
      </c>
      <c r="G12" s="44">
        <f t="shared" si="3"/>
        <v>1100</v>
      </c>
      <c r="H12" s="45">
        <f t="shared" si="4"/>
        <v>2</v>
      </c>
      <c r="I12" s="46">
        <f t="shared" si="5"/>
        <v>700</v>
      </c>
      <c r="J12" s="81">
        <f t="shared" si="1"/>
        <v>8</v>
      </c>
      <c r="K12" s="45">
        <f t="shared" si="6"/>
        <v>590</v>
      </c>
      <c r="L12" s="45">
        <f t="shared" si="7"/>
        <v>1</v>
      </c>
      <c r="M12" s="46">
        <f t="shared" si="8"/>
        <v>390</v>
      </c>
      <c r="N12" s="81">
        <f t="shared" si="2"/>
        <v>17</v>
      </c>
      <c r="O12" s="45">
        <f t="shared" si="9"/>
        <v>0</v>
      </c>
      <c r="P12" s="45">
        <f t="shared" si="10"/>
        <v>0</v>
      </c>
      <c r="Q12" s="46">
        <f t="shared" si="11"/>
        <v>0</v>
      </c>
      <c r="R12" s="52">
        <v>330</v>
      </c>
      <c r="S12" s="51">
        <v>370</v>
      </c>
      <c r="T12" s="51"/>
      <c r="U12" s="51"/>
      <c r="V12" s="51"/>
      <c r="W12" s="51"/>
      <c r="X12" s="51"/>
      <c r="Y12" s="51"/>
      <c r="Z12" s="51"/>
      <c r="AA12" s="51"/>
      <c r="AB12" s="51"/>
      <c r="AC12" s="15"/>
      <c r="AD12" s="15"/>
      <c r="AE12" s="15"/>
      <c r="AF12" s="16"/>
      <c r="AG12" s="14">
        <v>390</v>
      </c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6"/>
      <c r="AV12" s="14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6"/>
    </row>
    <row r="13" spans="1:62" ht="15.75" customHeight="1" thickBot="1">
      <c r="A13" s="40">
        <v>5</v>
      </c>
      <c r="B13" s="100" t="s">
        <v>114</v>
      </c>
      <c r="C13" s="101" t="s">
        <v>115</v>
      </c>
      <c r="D13" s="101" t="s">
        <v>116</v>
      </c>
      <c r="E13" s="102" t="s">
        <v>117</v>
      </c>
      <c r="F13" s="38">
        <f t="shared" si="0"/>
        <v>9</v>
      </c>
      <c r="G13" s="44">
        <f t="shared" si="3"/>
        <v>540</v>
      </c>
      <c r="H13" s="45">
        <f t="shared" si="4"/>
        <v>1</v>
      </c>
      <c r="I13" s="46">
        <f t="shared" si="5"/>
        <v>340</v>
      </c>
      <c r="J13" s="81">
        <f t="shared" si="1"/>
        <v>1</v>
      </c>
      <c r="K13" s="45">
        <f t="shared" si="6"/>
        <v>2100</v>
      </c>
      <c r="L13" s="45">
        <f t="shared" si="7"/>
        <v>4</v>
      </c>
      <c r="M13" s="46">
        <f t="shared" si="8"/>
        <v>1300</v>
      </c>
      <c r="N13" s="81">
        <f t="shared" si="2"/>
        <v>3</v>
      </c>
      <c r="O13" s="45">
        <f t="shared" si="9"/>
        <v>1570</v>
      </c>
      <c r="P13" s="45">
        <f t="shared" si="10"/>
        <v>3</v>
      </c>
      <c r="Q13" s="46">
        <f t="shared" si="11"/>
        <v>970</v>
      </c>
      <c r="R13" s="52">
        <v>340</v>
      </c>
      <c r="S13" s="51"/>
      <c r="T13" s="15"/>
      <c r="U13" s="51"/>
      <c r="V13" s="51"/>
      <c r="W13" s="51"/>
      <c r="X13" s="51"/>
      <c r="Y13" s="51"/>
      <c r="Z13" s="51"/>
      <c r="AA13" s="51"/>
      <c r="AB13" s="51"/>
      <c r="AC13" s="51"/>
      <c r="AD13" s="15"/>
      <c r="AE13" s="15"/>
      <c r="AF13" s="16"/>
      <c r="AG13" s="14">
        <v>320</v>
      </c>
      <c r="AH13" s="15">
        <v>280</v>
      </c>
      <c r="AI13" s="15">
        <v>290</v>
      </c>
      <c r="AJ13" s="15">
        <v>410</v>
      </c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6"/>
      <c r="AV13" s="14">
        <v>330</v>
      </c>
      <c r="AW13" s="15">
        <v>330</v>
      </c>
      <c r="AX13" s="15">
        <v>310</v>
      </c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6"/>
    </row>
    <row r="14" spans="1:62" ht="15.75" customHeight="1" thickBot="1">
      <c r="A14" s="40">
        <v>6</v>
      </c>
      <c r="B14" s="105"/>
      <c r="C14" s="101" t="s">
        <v>119</v>
      </c>
      <c r="D14" s="101" t="s">
        <v>118</v>
      </c>
      <c r="E14" s="102" t="s">
        <v>120</v>
      </c>
      <c r="F14" s="38">
        <f t="shared" si="0"/>
        <v>18</v>
      </c>
      <c r="G14" s="44">
        <f t="shared" si="3"/>
        <v>0</v>
      </c>
      <c r="H14" s="45">
        <f t="shared" si="4"/>
        <v>0</v>
      </c>
      <c r="I14" s="46">
        <f t="shared" si="5"/>
        <v>0</v>
      </c>
      <c r="J14" s="81">
        <f t="shared" si="1"/>
        <v>2</v>
      </c>
      <c r="K14" s="45">
        <f t="shared" si="6"/>
        <v>2080</v>
      </c>
      <c r="L14" s="45">
        <f t="shared" si="7"/>
        <v>4</v>
      </c>
      <c r="M14" s="46">
        <f t="shared" si="8"/>
        <v>1280</v>
      </c>
      <c r="N14" s="81">
        <f t="shared" si="2"/>
        <v>17</v>
      </c>
      <c r="O14" s="45">
        <f t="shared" si="9"/>
        <v>0</v>
      </c>
      <c r="P14" s="45">
        <f t="shared" si="10"/>
        <v>0</v>
      </c>
      <c r="Q14" s="46">
        <f t="shared" si="11"/>
        <v>0</v>
      </c>
      <c r="R14" s="52"/>
      <c r="S14" s="51"/>
      <c r="T14" s="51"/>
      <c r="U14" s="51"/>
      <c r="V14" s="51"/>
      <c r="W14" s="51"/>
      <c r="X14" s="51"/>
      <c r="Y14" s="51"/>
      <c r="Z14" s="51"/>
      <c r="AA14" s="51"/>
      <c r="AB14" s="15"/>
      <c r="AC14" s="15"/>
      <c r="AD14" s="15"/>
      <c r="AE14" s="15"/>
      <c r="AF14" s="16"/>
      <c r="AG14" s="14">
        <v>360</v>
      </c>
      <c r="AH14" s="15">
        <v>310</v>
      </c>
      <c r="AI14" s="15">
        <v>310</v>
      </c>
      <c r="AJ14" s="15">
        <v>300</v>
      </c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6"/>
      <c r="AV14" s="14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6"/>
    </row>
    <row r="15" spans="1:62" ht="15.75" customHeight="1" thickBot="1">
      <c r="A15" s="39">
        <v>7</v>
      </c>
      <c r="B15" s="104"/>
      <c r="C15" s="101" t="s">
        <v>122</v>
      </c>
      <c r="D15" s="101" t="s">
        <v>123</v>
      </c>
      <c r="E15" s="102" t="s">
        <v>121</v>
      </c>
      <c r="F15" s="38">
        <f t="shared" si="0"/>
        <v>6</v>
      </c>
      <c r="G15" s="44">
        <f t="shared" si="3"/>
        <v>1100</v>
      </c>
      <c r="H15" s="45">
        <f t="shared" si="4"/>
        <v>2</v>
      </c>
      <c r="I15" s="46">
        <f t="shared" si="5"/>
        <v>700</v>
      </c>
      <c r="J15" s="81">
        <f t="shared" si="1"/>
        <v>6</v>
      </c>
      <c r="K15" s="45">
        <f t="shared" si="6"/>
        <v>1225</v>
      </c>
      <c r="L15" s="45">
        <f t="shared" si="7"/>
        <v>2</v>
      </c>
      <c r="M15" s="46">
        <f t="shared" si="8"/>
        <v>825</v>
      </c>
      <c r="N15" s="81">
        <f t="shared" si="2"/>
        <v>9</v>
      </c>
      <c r="O15" s="45">
        <f t="shared" si="9"/>
        <v>514</v>
      </c>
      <c r="P15" s="45">
        <f t="shared" si="10"/>
        <v>1</v>
      </c>
      <c r="Q15" s="46">
        <f t="shared" si="11"/>
        <v>314</v>
      </c>
      <c r="R15" s="52">
        <v>360</v>
      </c>
      <c r="S15" s="51">
        <v>340</v>
      </c>
      <c r="T15" s="51"/>
      <c r="U15" s="51"/>
      <c r="V15" s="51"/>
      <c r="W15" s="51"/>
      <c r="X15" s="51"/>
      <c r="Y15" s="51"/>
      <c r="Z15" s="51"/>
      <c r="AA15" s="15"/>
      <c r="AB15" s="15"/>
      <c r="AC15" s="15"/>
      <c r="AD15" s="15"/>
      <c r="AE15" s="15"/>
      <c r="AF15" s="16"/>
      <c r="AG15" s="14">
        <v>390</v>
      </c>
      <c r="AH15" s="15">
        <v>435</v>
      </c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6"/>
      <c r="AV15" s="14">
        <v>314</v>
      </c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6"/>
    </row>
    <row r="16" spans="1:62" ht="15.75" customHeight="1" thickBot="1">
      <c r="A16" s="40">
        <v>8</v>
      </c>
      <c r="B16" s="100" t="s">
        <v>124</v>
      </c>
      <c r="C16" s="101" t="s">
        <v>125</v>
      </c>
      <c r="D16" s="101" t="s">
        <v>127</v>
      </c>
      <c r="E16" s="102" t="s">
        <v>126</v>
      </c>
      <c r="F16" s="38">
        <f t="shared" si="0"/>
        <v>8</v>
      </c>
      <c r="G16" s="44">
        <f t="shared" si="3"/>
        <v>640</v>
      </c>
      <c r="H16" s="45">
        <f t="shared" si="4"/>
        <v>1</v>
      </c>
      <c r="I16" s="46">
        <f t="shared" si="5"/>
        <v>440</v>
      </c>
      <c r="J16" s="81">
        <f t="shared" si="1"/>
        <v>17</v>
      </c>
      <c r="K16" s="45">
        <f t="shared" si="6"/>
        <v>0</v>
      </c>
      <c r="L16" s="45">
        <f t="shared" si="7"/>
        <v>0</v>
      </c>
      <c r="M16" s="46">
        <f t="shared" si="8"/>
        <v>0</v>
      </c>
      <c r="N16" s="81">
        <f t="shared" si="2"/>
        <v>7</v>
      </c>
      <c r="O16" s="45">
        <f t="shared" si="9"/>
        <v>530</v>
      </c>
      <c r="P16" s="45">
        <f t="shared" si="10"/>
        <v>1</v>
      </c>
      <c r="Q16" s="46">
        <f t="shared" si="11"/>
        <v>330</v>
      </c>
      <c r="R16" s="52">
        <v>440</v>
      </c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15"/>
      <c r="AF16" s="16"/>
      <c r="AG16" s="14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6"/>
      <c r="AV16" s="14">
        <v>330</v>
      </c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6"/>
    </row>
    <row r="17" spans="1:62" ht="15.75" customHeight="1" thickBot="1">
      <c r="A17" s="40">
        <v>9</v>
      </c>
      <c r="B17" s="104"/>
      <c r="C17" s="101" t="s">
        <v>128</v>
      </c>
      <c r="D17" s="101" t="s">
        <v>130</v>
      </c>
      <c r="E17" s="102" t="s">
        <v>129</v>
      </c>
      <c r="F17" s="38">
        <f t="shared" si="0"/>
        <v>5</v>
      </c>
      <c r="G17" s="44">
        <f t="shared" si="3"/>
        <v>1155</v>
      </c>
      <c r="H17" s="45">
        <f t="shared" si="4"/>
        <v>2</v>
      </c>
      <c r="I17" s="46">
        <f t="shared" si="5"/>
        <v>755</v>
      </c>
      <c r="J17" s="81">
        <f t="shared" si="1"/>
        <v>17</v>
      </c>
      <c r="K17" s="45">
        <f t="shared" si="6"/>
        <v>0</v>
      </c>
      <c r="L17" s="45">
        <f t="shared" si="7"/>
        <v>0</v>
      </c>
      <c r="M17" s="46">
        <f t="shared" si="8"/>
        <v>0</v>
      </c>
      <c r="N17" s="81">
        <f t="shared" si="2"/>
        <v>1</v>
      </c>
      <c r="O17" s="45">
        <f t="shared" si="9"/>
        <v>1620</v>
      </c>
      <c r="P17" s="45">
        <f t="shared" si="10"/>
        <v>3</v>
      </c>
      <c r="Q17" s="46">
        <f t="shared" si="11"/>
        <v>1020</v>
      </c>
      <c r="R17" s="52">
        <v>335</v>
      </c>
      <c r="S17" s="51">
        <v>420</v>
      </c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16"/>
      <c r="AG17" s="14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6"/>
      <c r="AV17" s="14">
        <v>350</v>
      </c>
      <c r="AW17" s="15">
        <v>330</v>
      </c>
      <c r="AX17" s="15">
        <v>340</v>
      </c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6"/>
    </row>
    <row r="18" spans="1:62" ht="15.75" customHeight="1" thickBot="1">
      <c r="A18" s="40">
        <v>10</v>
      </c>
      <c r="B18" s="100" t="s">
        <v>110</v>
      </c>
      <c r="C18" s="101" t="s">
        <v>132</v>
      </c>
      <c r="D18" s="101" t="s">
        <v>131</v>
      </c>
      <c r="E18" s="102" t="s">
        <v>133</v>
      </c>
      <c r="F18" s="38">
        <f t="shared" si="0"/>
        <v>11</v>
      </c>
      <c r="G18" s="44">
        <f t="shared" si="3"/>
        <v>530</v>
      </c>
      <c r="H18" s="45">
        <f t="shared" si="4"/>
        <v>1</v>
      </c>
      <c r="I18" s="46">
        <f t="shared" si="5"/>
        <v>330</v>
      </c>
      <c r="J18" s="81">
        <f t="shared" si="1"/>
        <v>11</v>
      </c>
      <c r="K18" s="45">
        <f t="shared" si="6"/>
        <v>513</v>
      </c>
      <c r="L18" s="45">
        <f t="shared" si="7"/>
        <v>1</v>
      </c>
      <c r="M18" s="46">
        <f t="shared" si="8"/>
        <v>313</v>
      </c>
      <c r="N18" s="81">
        <f t="shared" si="2"/>
        <v>17</v>
      </c>
      <c r="O18" s="45">
        <f t="shared" si="9"/>
        <v>0</v>
      </c>
      <c r="P18" s="45">
        <f t="shared" si="10"/>
        <v>0</v>
      </c>
      <c r="Q18" s="46">
        <f t="shared" si="11"/>
        <v>0</v>
      </c>
      <c r="R18" s="52">
        <v>330</v>
      </c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3"/>
      <c r="AG18" s="52">
        <v>313</v>
      </c>
      <c r="AH18" s="51"/>
      <c r="AI18" s="51"/>
      <c r="AJ18" s="51"/>
      <c r="AK18" s="51"/>
      <c r="AL18" s="51"/>
      <c r="AM18" s="51"/>
      <c r="AN18" s="51"/>
      <c r="AO18" s="15"/>
      <c r="AP18" s="15"/>
      <c r="AQ18" s="15"/>
      <c r="AR18" s="15"/>
      <c r="AS18" s="15"/>
      <c r="AT18" s="15"/>
      <c r="AU18" s="16"/>
      <c r="AV18" s="14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6"/>
    </row>
    <row r="19" spans="1:62" ht="15.75" customHeight="1" thickBot="1">
      <c r="A19" s="39">
        <v>11</v>
      </c>
      <c r="B19" s="104"/>
      <c r="C19" s="101" t="s">
        <v>135</v>
      </c>
      <c r="D19" s="101" t="s">
        <v>134</v>
      </c>
      <c r="E19" s="102" t="s">
        <v>136</v>
      </c>
      <c r="F19" s="38">
        <f t="shared" si="0"/>
        <v>4</v>
      </c>
      <c r="G19" s="44">
        <f t="shared" si="3"/>
        <v>1180</v>
      </c>
      <c r="H19" s="45">
        <f t="shared" si="4"/>
        <v>2</v>
      </c>
      <c r="I19" s="46">
        <f t="shared" si="5"/>
        <v>780</v>
      </c>
      <c r="J19" s="81">
        <f t="shared" si="1"/>
        <v>17</v>
      </c>
      <c r="K19" s="45">
        <f t="shared" si="6"/>
        <v>0</v>
      </c>
      <c r="L19" s="45">
        <f t="shared" si="7"/>
        <v>0</v>
      </c>
      <c r="M19" s="46">
        <f t="shared" si="8"/>
        <v>0</v>
      </c>
      <c r="N19" s="81">
        <f t="shared" si="2"/>
        <v>5</v>
      </c>
      <c r="O19" s="45">
        <f t="shared" si="9"/>
        <v>1090</v>
      </c>
      <c r="P19" s="45">
        <f t="shared" si="10"/>
        <v>2</v>
      </c>
      <c r="Q19" s="46">
        <f t="shared" si="11"/>
        <v>690</v>
      </c>
      <c r="R19" s="52">
        <v>390</v>
      </c>
      <c r="S19" s="51">
        <v>390</v>
      </c>
      <c r="T19" s="51"/>
      <c r="U19" s="51"/>
      <c r="V19" s="51"/>
      <c r="W19" s="51"/>
      <c r="X19" s="15"/>
      <c r="Y19" s="15"/>
      <c r="Z19" s="15"/>
      <c r="AA19" s="15"/>
      <c r="AB19" s="15"/>
      <c r="AC19" s="15"/>
      <c r="AD19" s="15"/>
      <c r="AE19" s="15"/>
      <c r="AF19" s="16"/>
      <c r="AG19" s="14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6"/>
      <c r="AV19" s="14">
        <v>360</v>
      </c>
      <c r="AW19" s="15"/>
      <c r="AX19" s="15">
        <v>330</v>
      </c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6"/>
    </row>
    <row r="20" spans="1:62" ht="15.75" customHeight="1" thickBot="1">
      <c r="A20" s="40">
        <v>12</v>
      </c>
      <c r="B20" s="100" t="s">
        <v>124</v>
      </c>
      <c r="C20" s="101" t="s">
        <v>137</v>
      </c>
      <c r="D20" s="101" t="s">
        <v>138</v>
      </c>
      <c r="E20" s="102" t="s">
        <v>139</v>
      </c>
      <c r="F20" s="38">
        <f t="shared" si="0"/>
        <v>18</v>
      </c>
      <c r="G20" s="44">
        <f t="shared" si="3"/>
        <v>0</v>
      </c>
      <c r="H20" s="45">
        <f t="shared" si="4"/>
        <v>0</v>
      </c>
      <c r="I20" s="46">
        <f t="shared" si="5"/>
        <v>0</v>
      </c>
      <c r="J20" s="81">
        <f t="shared" si="1"/>
        <v>10</v>
      </c>
      <c r="K20" s="45">
        <f t="shared" si="6"/>
        <v>580</v>
      </c>
      <c r="L20" s="45">
        <f t="shared" si="7"/>
        <v>1</v>
      </c>
      <c r="M20" s="46">
        <f t="shared" si="8"/>
        <v>380</v>
      </c>
      <c r="N20" s="81">
        <f t="shared" si="2"/>
        <v>6</v>
      </c>
      <c r="O20" s="45">
        <f t="shared" si="9"/>
        <v>1070</v>
      </c>
      <c r="P20" s="45">
        <f t="shared" si="10"/>
        <v>2</v>
      </c>
      <c r="Q20" s="46">
        <f t="shared" si="11"/>
        <v>670</v>
      </c>
      <c r="R20" s="52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3"/>
      <c r="AG20" s="52">
        <v>380</v>
      </c>
      <c r="AH20" s="51"/>
      <c r="AI20" s="51"/>
      <c r="AJ20" s="51"/>
      <c r="AK20" s="51"/>
      <c r="AL20" s="51"/>
      <c r="AM20" s="15"/>
      <c r="AN20" s="15"/>
      <c r="AO20" s="15"/>
      <c r="AP20" s="15"/>
      <c r="AQ20" s="15"/>
      <c r="AR20" s="15"/>
      <c r="AS20" s="15"/>
      <c r="AT20" s="15"/>
      <c r="AU20" s="16"/>
      <c r="AV20" s="14">
        <v>340</v>
      </c>
      <c r="AW20" s="15">
        <v>330</v>
      </c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6"/>
    </row>
    <row r="21" spans="1:62" ht="15.75" customHeight="1" thickBot="1">
      <c r="A21" s="40">
        <v>13</v>
      </c>
      <c r="B21" s="104"/>
      <c r="C21" s="101" t="s">
        <v>141</v>
      </c>
      <c r="D21" s="101" t="s">
        <v>142</v>
      </c>
      <c r="E21" s="102" t="s">
        <v>140</v>
      </c>
      <c r="F21" s="38">
        <f t="shared" si="0"/>
        <v>18</v>
      </c>
      <c r="G21" s="44">
        <f t="shared" si="3"/>
        <v>0</v>
      </c>
      <c r="H21" s="45">
        <f t="shared" si="4"/>
        <v>0</v>
      </c>
      <c r="I21" s="46">
        <f t="shared" si="5"/>
        <v>0</v>
      </c>
      <c r="J21" s="81">
        <f t="shared" si="1"/>
        <v>3</v>
      </c>
      <c r="K21" s="45">
        <f t="shared" si="6"/>
        <v>1580</v>
      </c>
      <c r="L21" s="45">
        <f t="shared" si="7"/>
        <v>3</v>
      </c>
      <c r="M21" s="46">
        <f t="shared" si="8"/>
        <v>980</v>
      </c>
      <c r="N21" s="81">
        <f t="shared" si="2"/>
        <v>8</v>
      </c>
      <c r="O21" s="45">
        <f t="shared" si="9"/>
        <v>520</v>
      </c>
      <c r="P21" s="45">
        <f t="shared" si="10"/>
        <v>1</v>
      </c>
      <c r="Q21" s="46">
        <f t="shared" si="11"/>
        <v>320</v>
      </c>
      <c r="R21" s="52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16"/>
      <c r="AG21" s="14">
        <v>340</v>
      </c>
      <c r="AH21" s="15">
        <v>330</v>
      </c>
      <c r="AI21" s="15">
        <v>310</v>
      </c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6"/>
      <c r="AV21" s="14">
        <v>320</v>
      </c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6"/>
    </row>
    <row r="22" spans="1:62" ht="15.75" customHeight="1" thickBot="1">
      <c r="A22" s="40">
        <v>14</v>
      </c>
      <c r="B22" s="100" t="s">
        <v>143</v>
      </c>
      <c r="C22" s="101" t="s">
        <v>144</v>
      </c>
      <c r="D22" s="101" t="s">
        <v>146</v>
      </c>
      <c r="E22" s="102" t="s">
        <v>145</v>
      </c>
      <c r="F22" s="38">
        <f t="shared" si="0"/>
        <v>12</v>
      </c>
      <c r="G22" s="44">
        <f t="shared" si="3"/>
        <v>510</v>
      </c>
      <c r="H22" s="45">
        <f t="shared" si="4"/>
        <v>1</v>
      </c>
      <c r="I22" s="46">
        <f t="shared" si="5"/>
        <v>310</v>
      </c>
      <c r="J22" s="81">
        <f t="shared" si="1"/>
        <v>4</v>
      </c>
      <c r="K22" s="45">
        <f t="shared" si="6"/>
        <v>1576</v>
      </c>
      <c r="L22" s="45">
        <f t="shared" si="7"/>
        <v>3</v>
      </c>
      <c r="M22" s="46">
        <f t="shared" si="8"/>
        <v>976</v>
      </c>
      <c r="N22" s="81">
        <f t="shared" si="2"/>
        <v>10</v>
      </c>
      <c r="O22" s="45">
        <f t="shared" si="9"/>
        <v>510</v>
      </c>
      <c r="P22" s="45">
        <f t="shared" si="10"/>
        <v>1</v>
      </c>
      <c r="Q22" s="46">
        <f t="shared" si="11"/>
        <v>310</v>
      </c>
      <c r="R22" s="52">
        <v>310</v>
      </c>
      <c r="S22" s="51"/>
      <c r="T22" s="51"/>
      <c r="U22" s="51"/>
      <c r="V22" s="51"/>
      <c r="W22" s="51"/>
      <c r="X22" s="51"/>
      <c r="Y22" s="51"/>
      <c r="Z22" s="51"/>
      <c r="AA22" s="51"/>
      <c r="AB22" s="15"/>
      <c r="AC22" s="15"/>
      <c r="AD22" s="15"/>
      <c r="AE22" s="15"/>
      <c r="AF22" s="16"/>
      <c r="AG22" s="14">
        <v>326</v>
      </c>
      <c r="AH22" s="15">
        <v>330</v>
      </c>
      <c r="AI22" s="15">
        <v>320</v>
      </c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6"/>
      <c r="AV22" s="14">
        <v>310</v>
      </c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6"/>
    </row>
    <row r="23" spans="1:62" ht="15.75" customHeight="1">
      <c r="A23" s="40">
        <v>15</v>
      </c>
      <c r="B23" s="108"/>
      <c r="C23" s="109" t="s">
        <v>148</v>
      </c>
      <c r="D23" s="106" t="s">
        <v>147</v>
      </c>
      <c r="E23" s="110" t="s">
        <v>149</v>
      </c>
      <c r="F23" s="38">
        <f t="shared" si="0"/>
        <v>2</v>
      </c>
      <c r="G23" s="44">
        <f t="shared" si="3"/>
        <v>2570</v>
      </c>
      <c r="H23" s="45">
        <f t="shared" si="4"/>
        <v>5</v>
      </c>
      <c r="I23" s="46">
        <f t="shared" si="5"/>
        <v>1570</v>
      </c>
      <c r="J23" s="81">
        <f t="shared" si="1"/>
        <v>17</v>
      </c>
      <c r="K23" s="45">
        <f t="shared" si="6"/>
        <v>0</v>
      </c>
      <c r="L23" s="45">
        <f t="shared" si="7"/>
        <v>0</v>
      </c>
      <c r="M23" s="46">
        <f t="shared" si="8"/>
        <v>0</v>
      </c>
      <c r="N23" s="81">
        <f t="shared" si="2"/>
        <v>11</v>
      </c>
      <c r="O23" s="45">
        <f t="shared" si="9"/>
        <v>475</v>
      </c>
      <c r="P23" s="45">
        <f t="shared" si="10"/>
        <v>1</v>
      </c>
      <c r="Q23" s="46">
        <f t="shared" si="11"/>
        <v>275</v>
      </c>
      <c r="R23" s="52">
        <v>310</v>
      </c>
      <c r="S23" s="51">
        <v>280</v>
      </c>
      <c r="T23" s="51">
        <v>320</v>
      </c>
      <c r="U23" s="51">
        <v>320</v>
      </c>
      <c r="V23" s="51">
        <v>340</v>
      </c>
      <c r="W23" s="51"/>
      <c r="X23" s="51"/>
      <c r="Y23" s="51"/>
      <c r="Z23" s="51"/>
      <c r="AA23" s="51"/>
      <c r="AB23" s="51"/>
      <c r="AC23" s="51"/>
      <c r="AD23" s="15"/>
      <c r="AE23" s="15"/>
      <c r="AF23" s="16"/>
      <c r="AG23" s="14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6"/>
      <c r="AV23" s="14">
        <v>275</v>
      </c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6"/>
    </row>
    <row r="24" spans="1:62" ht="12.6" customHeight="1">
      <c r="A24" s="5"/>
      <c r="B24" s="5"/>
      <c r="C24" s="2"/>
      <c r="D24" s="2"/>
      <c r="E24" s="2"/>
      <c r="F24" s="5"/>
      <c r="G24" s="8"/>
      <c r="H24" s="11">
        <f>SUM(H9:H23)</f>
        <v>29</v>
      </c>
      <c r="I24" s="11"/>
      <c r="J24" s="11"/>
      <c r="K24" s="11"/>
      <c r="L24" s="11"/>
      <c r="M24" s="11"/>
      <c r="N24" s="11"/>
      <c r="O24" s="11"/>
      <c r="P24" s="11"/>
      <c r="Q24" s="11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62">
      <c r="A25" s="5"/>
      <c r="B25" s="5"/>
      <c r="C25" s="2"/>
      <c r="D25" s="2"/>
      <c r="E25" s="2"/>
      <c r="F25" s="5"/>
      <c r="G25" s="8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62">
      <c r="A26" s="5"/>
      <c r="B26" s="5"/>
      <c r="C26" s="2"/>
      <c r="D26" s="2"/>
      <c r="E26" s="2"/>
      <c r="F26" s="5"/>
      <c r="G26" s="8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62">
      <c r="A27" s="5"/>
      <c r="B27" s="5"/>
      <c r="C27" s="2"/>
      <c r="D27" s="2"/>
      <c r="E27" s="2"/>
      <c r="F27" s="5"/>
      <c r="G27" s="8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62">
      <c r="A28" s="5"/>
      <c r="B28" s="5"/>
      <c r="C28" s="2"/>
      <c r="D28" s="2"/>
      <c r="E28" s="2"/>
      <c r="F28" s="5"/>
      <c r="G28" s="8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62">
      <c r="A29" s="5"/>
      <c r="B29" s="5"/>
      <c r="C29" s="2"/>
      <c r="D29" s="2"/>
      <c r="E29" s="2"/>
      <c r="F29" s="5"/>
      <c r="G29" s="8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62">
      <c r="A30" s="5"/>
      <c r="B30" s="5"/>
      <c r="C30" s="2"/>
      <c r="D30" s="2"/>
      <c r="E30" s="2"/>
      <c r="F30" s="5"/>
      <c r="G30" s="8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62">
      <c r="A31" s="5"/>
      <c r="B31" s="5"/>
      <c r="C31" s="2"/>
      <c r="D31" s="2"/>
      <c r="E31" s="2"/>
      <c r="F31" s="5"/>
      <c r="G31" s="8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62">
      <c r="A32" s="5"/>
      <c r="B32" s="5"/>
      <c r="C32" s="2"/>
      <c r="D32" s="2"/>
      <c r="E32" s="2"/>
      <c r="F32" s="5"/>
      <c r="G32" s="8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>
      <c r="A33" s="5"/>
      <c r="B33" s="5"/>
      <c r="C33" s="2"/>
      <c r="D33" s="2"/>
      <c r="E33" s="2"/>
      <c r="F33" s="5"/>
      <c r="G33" s="8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>
      <c r="A34" s="5"/>
      <c r="B34" s="5"/>
      <c r="C34" s="2"/>
      <c r="D34" s="2"/>
      <c r="E34" s="2"/>
      <c r="F34" s="5"/>
      <c r="G34" s="8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>
      <c r="A35" s="5"/>
      <c r="B35" s="5"/>
      <c r="C35" s="2"/>
      <c r="D35" s="2"/>
      <c r="E35" s="2"/>
      <c r="F35" s="5"/>
      <c r="G35" s="8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>
      <c r="A36" s="5"/>
      <c r="B36" s="5"/>
      <c r="C36" s="2"/>
      <c r="D36" s="2"/>
      <c r="E36" s="2"/>
      <c r="F36" s="5"/>
      <c r="G36" s="8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>
      <c r="A37" s="5"/>
      <c r="B37" s="5"/>
      <c r="C37" s="2"/>
      <c r="D37" s="2"/>
      <c r="E37" s="2"/>
      <c r="F37" s="5"/>
      <c r="G37" s="8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>
      <c r="A38" s="5"/>
      <c r="B38" s="5"/>
      <c r="C38" s="2"/>
      <c r="D38" s="2"/>
      <c r="E38" s="2"/>
      <c r="F38" s="5"/>
      <c r="G38" s="8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>
      <c r="A39" s="5"/>
      <c r="B39" s="5"/>
      <c r="C39" s="2"/>
      <c r="D39" s="2"/>
      <c r="E39" s="2"/>
      <c r="F39" s="5"/>
      <c r="G39" s="8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>
      <c r="A40" s="5"/>
      <c r="B40" s="5"/>
      <c r="C40" s="2"/>
      <c r="D40" s="2"/>
      <c r="E40" s="2"/>
      <c r="F40" s="5"/>
      <c r="G40" s="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>
      <c r="A41" s="5"/>
      <c r="B41" s="5"/>
      <c r="C41" s="2"/>
      <c r="D41" s="2"/>
      <c r="E41" s="2"/>
      <c r="F41" s="5"/>
      <c r="G41" s="8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>
      <c r="A42" s="5"/>
      <c r="B42" s="5"/>
      <c r="C42" s="2"/>
      <c r="D42" s="2"/>
      <c r="E42" s="2"/>
      <c r="F42" s="5"/>
      <c r="G42" s="8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>
      <c r="A43" s="5"/>
      <c r="B43" s="5"/>
      <c r="C43" s="2"/>
      <c r="D43" s="2"/>
      <c r="E43" s="2"/>
      <c r="F43" s="5"/>
      <c r="G43" s="8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>
      <c r="A44" s="5"/>
      <c r="B44" s="5"/>
      <c r="C44" s="2"/>
      <c r="D44" s="2"/>
      <c r="E44" s="2"/>
      <c r="F44" s="5"/>
      <c r="G44" s="8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>
      <c r="A45" s="5"/>
      <c r="B45" s="5"/>
      <c r="C45" s="2"/>
      <c r="D45" s="2"/>
      <c r="E45" s="2"/>
      <c r="F45" s="5"/>
      <c r="G45" s="8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>
      <c r="A46" s="5"/>
      <c r="B46" s="5"/>
      <c r="C46" s="2"/>
      <c r="D46" s="2"/>
      <c r="E46" s="2"/>
      <c r="F46" s="5"/>
      <c r="G46" s="8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>
      <c r="A47" s="5"/>
      <c r="B47" s="5"/>
      <c r="C47" s="2"/>
      <c r="D47" s="2"/>
      <c r="E47" s="2"/>
      <c r="F47" s="5"/>
      <c r="G47" s="8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>
      <c r="A48" s="5"/>
      <c r="B48" s="5"/>
      <c r="C48" s="2"/>
      <c r="D48" s="2"/>
      <c r="E48" s="2"/>
      <c r="F48" s="5"/>
      <c r="G48" s="8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>
      <c r="A49" s="5"/>
      <c r="B49" s="5"/>
      <c r="C49" s="2"/>
      <c r="D49" s="2"/>
      <c r="E49" s="2"/>
      <c r="F49" s="5"/>
      <c r="G49" s="8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>
      <c r="A50" s="5"/>
      <c r="B50" s="5"/>
      <c r="C50" s="2"/>
      <c r="D50" s="2"/>
      <c r="E50" s="2"/>
      <c r="F50" s="5"/>
      <c r="G50" s="8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>
      <c r="A51" s="5"/>
      <c r="B51" s="5"/>
      <c r="C51" s="2"/>
      <c r="D51" s="2"/>
      <c r="E51" s="2"/>
      <c r="F51" s="5"/>
      <c r="G51" s="8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>
      <c r="A52" s="5"/>
      <c r="B52" s="5"/>
      <c r="C52" s="2"/>
      <c r="D52" s="2"/>
      <c r="E52" s="2"/>
      <c r="F52" s="5"/>
      <c r="G52" s="8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>
      <c r="A53" s="5"/>
      <c r="B53" s="5"/>
      <c r="C53" s="2"/>
      <c r="D53" s="2"/>
      <c r="E53" s="2"/>
      <c r="F53" s="5"/>
      <c r="G53" s="8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>
      <c r="A54" s="5"/>
      <c r="B54" s="5"/>
      <c r="C54" s="2"/>
      <c r="D54" s="2"/>
      <c r="E54" s="2"/>
      <c r="F54" s="5"/>
      <c r="G54" s="8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>
      <c r="A55" s="5"/>
      <c r="B55" s="5"/>
      <c r="C55" s="2"/>
      <c r="D55" s="2"/>
      <c r="E55" s="2"/>
      <c r="F55" s="5"/>
      <c r="G55" s="8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>
      <c r="A56" s="5"/>
      <c r="B56" s="5"/>
      <c r="C56" s="2"/>
      <c r="D56" s="2"/>
      <c r="E56" s="2"/>
      <c r="F56" s="5"/>
      <c r="G56" s="8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>
      <c r="A57" s="5"/>
      <c r="B57" s="5"/>
      <c r="C57" s="2"/>
      <c r="D57" s="2"/>
      <c r="E57" s="2"/>
      <c r="F57" s="5"/>
      <c r="G57" s="8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>
      <c r="A58" s="5"/>
      <c r="B58" s="5"/>
      <c r="C58" s="2"/>
      <c r="D58" s="2"/>
      <c r="E58" s="2"/>
      <c r="F58" s="5"/>
      <c r="G58" s="8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>
      <c r="A59" s="5"/>
      <c r="B59" s="5"/>
      <c r="C59" s="2"/>
      <c r="D59" s="2"/>
      <c r="E59" s="2"/>
      <c r="F59" s="5"/>
      <c r="G59" s="8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>
      <c r="A60" s="5"/>
      <c r="B60" s="5"/>
      <c r="C60" s="2"/>
      <c r="D60" s="2"/>
      <c r="E60" s="2"/>
      <c r="F60" s="5"/>
      <c r="G60" s="8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>
      <c r="A61" s="5"/>
      <c r="B61" s="5"/>
      <c r="C61" s="2"/>
      <c r="D61" s="2"/>
      <c r="E61" s="2"/>
      <c r="F61" s="5"/>
      <c r="G61" s="8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>
      <c r="A62" s="5"/>
      <c r="B62" s="5"/>
      <c r="C62" s="2"/>
      <c r="D62" s="2"/>
      <c r="E62" s="2"/>
      <c r="F62" s="5"/>
      <c r="G62" s="8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>
      <c r="A63" s="5"/>
      <c r="B63" s="5"/>
      <c r="C63" s="2"/>
      <c r="D63" s="2"/>
      <c r="E63" s="2"/>
      <c r="F63" s="5"/>
      <c r="G63" s="8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>
      <c r="A64" s="5"/>
      <c r="B64" s="5"/>
      <c r="C64" s="2"/>
      <c r="D64" s="2"/>
      <c r="E64" s="2"/>
      <c r="F64" s="5"/>
      <c r="G64" s="8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>
      <c r="A65" s="5"/>
      <c r="B65" s="5"/>
      <c r="C65" s="2"/>
      <c r="D65" s="2"/>
      <c r="E65" s="2"/>
      <c r="F65" s="5"/>
      <c r="G65" s="8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>
      <c r="A66" s="5"/>
      <c r="B66" s="5"/>
      <c r="C66" s="2"/>
      <c r="D66" s="2"/>
      <c r="E66" s="2"/>
      <c r="F66" s="5"/>
      <c r="G66" s="8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</sheetData>
  <phoneticPr fontId="1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6:BJ66"/>
  <sheetViews>
    <sheetView topLeftCell="C1" workbookViewId="0">
      <selection activeCell="AX19" sqref="AX19"/>
    </sheetView>
  </sheetViews>
  <sheetFormatPr baseColWidth="10" defaultColWidth="9.140625" defaultRowHeight="12.75"/>
  <cols>
    <col min="1" max="1" width="7.85546875" style="3" bestFit="1" customWidth="1"/>
    <col min="2" max="2" width="18.140625" style="3" bestFit="1" customWidth="1"/>
    <col min="3" max="5" width="24.5703125" customWidth="1"/>
    <col min="6" max="6" width="7.42578125" style="3" customWidth="1"/>
    <col min="7" max="7" width="6" style="7" bestFit="1" customWidth="1"/>
    <col min="8" max="8" width="7.5703125" style="10" bestFit="1" customWidth="1"/>
    <col min="9" max="9" width="5" style="10" bestFit="1" customWidth="1"/>
    <col min="10" max="10" width="5" style="10" customWidth="1"/>
    <col min="11" max="11" width="6.28515625" style="10" bestFit="1" customWidth="1"/>
    <col min="12" max="12" width="6.140625" style="10" bestFit="1" customWidth="1"/>
    <col min="13" max="13" width="5.140625" style="10" bestFit="1" customWidth="1"/>
    <col min="14" max="14" width="5.28515625" style="10" bestFit="1" customWidth="1"/>
    <col min="15" max="15" width="6.28515625" style="10" bestFit="1" customWidth="1"/>
    <col min="16" max="16" width="6.140625" style="10" bestFit="1" customWidth="1"/>
    <col min="17" max="17" width="5.140625" style="10" bestFit="1" customWidth="1"/>
    <col min="18" max="26" width="4.5703125" bestFit="1" customWidth="1"/>
    <col min="27" max="47" width="5.5703125" bestFit="1" customWidth="1"/>
    <col min="48" max="48" width="5.42578125" customWidth="1"/>
    <col min="49" max="56" width="4.7109375" bestFit="1" customWidth="1"/>
    <col min="57" max="62" width="5.7109375" bestFit="1" customWidth="1"/>
  </cols>
  <sheetData>
    <row r="6" spans="1:62">
      <c r="C6" s="82"/>
      <c r="D6" s="83"/>
      <c r="E6" s="84"/>
      <c r="F6" s="3" t="s">
        <v>18</v>
      </c>
      <c r="J6" s="10" t="s">
        <v>19</v>
      </c>
      <c r="N6" s="10" t="s">
        <v>86</v>
      </c>
      <c r="R6" s="37" t="s">
        <v>18</v>
      </c>
      <c r="AG6" t="s">
        <v>19</v>
      </c>
      <c r="AV6" t="s">
        <v>86</v>
      </c>
    </row>
    <row r="7" spans="1:62" ht="13.5" thickBot="1">
      <c r="C7" s="82"/>
      <c r="D7" s="83"/>
      <c r="E7" s="84"/>
      <c r="F7" s="5"/>
      <c r="G7" s="8"/>
    </row>
    <row r="8" spans="1:62" ht="13.5" thickBot="1">
      <c r="A8" s="36" t="s">
        <v>17</v>
      </c>
      <c r="B8" s="36" t="s">
        <v>87</v>
      </c>
      <c r="C8" s="35" t="s">
        <v>18</v>
      </c>
      <c r="D8" s="34" t="s">
        <v>19</v>
      </c>
      <c r="E8" s="34" t="s">
        <v>86</v>
      </c>
      <c r="F8" s="1" t="s">
        <v>22</v>
      </c>
      <c r="G8" s="9" t="s">
        <v>21</v>
      </c>
      <c r="H8" s="12" t="s">
        <v>26</v>
      </c>
      <c r="I8" s="6" t="s">
        <v>91</v>
      </c>
      <c r="J8" s="34" t="s">
        <v>22</v>
      </c>
      <c r="K8" s="9" t="s">
        <v>21</v>
      </c>
      <c r="L8" s="12" t="s">
        <v>26</v>
      </c>
      <c r="M8" s="6" t="s">
        <v>91</v>
      </c>
      <c r="N8" s="34" t="s">
        <v>22</v>
      </c>
      <c r="O8" s="9" t="s">
        <v>21</v>
      </c>
      <c r="P8" s="12" t="s">
        <v>26</v>
      </c>
      <c r="Q8" s="6" t="s">
        <v>91</v>
      </c>
      <c r="R8" s="4" t="s">
        <v>2</v>
      </c>
      <c r="S8" s="4" t="s">
        <v>3</v>
      </c>
      <c r="T8" s="4" t="s">
        <v>4</v>
      </c>
      <c r="U8" s="4" t="s">
        <v>5</v>
      </c>
      <c r="V8" s="4" t="s">
        <v>6</v>
      </c>
      <c r="W8" s="4" t="s">
        <v>7</v>
      </c>
      <c r="X8" s="4" t="s">
        <v>8</v>
      </c>
      <c r="Y8" s="4" t="s">
        <v>9</v>
      </c>
      <c r="Z8" s="4" t="s">
        <v>10</v>
      </c>
      <c r="AA8" s="4" t="s">
        <v>11</v>
      </c>
      <c r="AB8" s="4" t="s">
        <v>12</v>
      </c>
      <c r="AC8" s="4" t="s">
        <v>13</v>
      </c>
      <c r="AD8" s="4" t="s">
        <v>14</v>
      </c>
      <c r="AE8" s="4" t="s">
        <v>15</v>
      </c>
      <c r="AF8" s="4" t="s">
        <v>16</v>
      </c>
      <c r="AG8" s="4" t="s">
        <v>2</v>
      </c>
      <c r="AH8" s="4" t="s">
        <v>3</v>
      </c>
      <c r="AI8" s="4" t="s">
        <v>4</v>
      </c>
      <c r="AJ8" s="4" t="s">
        <v>5</v>
      </c>
      <c r="AK8" s="4" t="s">
        <v>6</v>
      </c>
      <c r="AL8" s="4" t="s">
        <v>7</v>
      </c>
      <c r="AM8" s="4" t="s">
        <v>8</v>
      </c>
      <c r="AN8" s="4" t="s">
        <v>9</v>
      </c>
      <c r="AO8" s="4" t="s">
        <v>10</v>
      </c>
      <c r="AP8" s="4" t="s">
        <v>11</v>
      </c>
      <c r="AQ8" s="4" t="s">
        <v>12</v>
      </c>
      <c r="AR8" s="4" t="s">
        <v>13</v>
      </c>
      <c r="AS8" s="4" t="s">
        <v>14</v>
      </c>
      <c r="AT8" s="4" t="s">
        <v>15</v>
      </c>
      <c r="AU8" s="4" t="s">
        <v>16</v>
      </c>
      <c r="AV8" s="4" t="s">
        <v>2</v>
      </c>
      <c r="AW8" s="4" t="s">
        <v>3</v>
      </c>
      <c r="AX8" s="4" t="s">
        <v>4</v>
      </c>
      <c r="AY8" s="4" t="s">
        <v>5</v>
      </c>
      <c r="AZ8" s="4" t="s">
        <v>6</v>
      </c>
      <c r="BA8" s="4" t="s">
        <v>7</v>
      </c>
      <c r="BB8" s="4" t="s">
        <v>8</v>
      </c>
      <c r="BC8" s="4" t="s">
        <v>9</v>
      </c>
      <c r="BD8" s="4" t="s">
        <v>10</v>
      </c>
      <c r="BE8" s="4" t="s">
        <v>11</v>
      </c>
      <c r="BF8" s="4" t="s">
        <v>12</v>
      </c>
      <c r="BG8" s="4" t="s">
        <v>13</v>
      </c>
      <c r="BH8" s="4" t="s">
        <v>14</v>
      </c>
      <c r="BI8" s="4" t="s">
        <v>15</v>
      </c>
      <c r="BJ8" s="4" t="s">
        <v>16</v>
      </c>
    </row>
    <row r="9" spans="1:62" ht="15.75" customHeight="1" thickBot="1">
      <c r="A9" s="38">
        <v>1</v>
      </c>
      <c r="B9" s="107" t="s">
        <v>100</v>
      </c>
      <c r="C9" s="98" t="s">
        <v>102</v>
      </c>
      <c r="D9" s="98" t="s">
        <v>103</v>
      </c>
      <c r="E9" s="99" t="s">
        <v>101</v>
      </c>
      <c r="F9" s="38">
        <f t="shared" ref="F9:F23" si="0">+IF(G9=0,RANK(G9,$G$9:$G$23)+1/3*MAX($A$9:$A$23),RANK(G9,$G$9:$G$23))</f>
        <v>16</v>
      </c>
      <c r="G9" s="41">
        <f>H9*200+I9</f>
        <v>0</v>
      </c>
      <c r="H9" s="42">
        <f>COUNT(R9:AF9)</f>
        <v>0</v>
      </c>
      <c r="I9" s="43">
        <f>SUM(R9:AF9)</f>
        <v>0</v>
      </c>
      <c r="J9" s="81">
        <f t="shared" ref="J9:J23" si="1">+IF(K9=0,RANK(K9,$K$9:$K$23)+1/3*MAX($A$9:$A$23),RANK(K9,$K$9:$K$23))</f>
        <v>14</v>
      </c>
      <c r="K9" s="42">
        <f>L9*200+M9</f>
        <v>0</v>
      </c>
      <c r="L9" s="42">
        <f>COUNT(AG9:AU9)</f>
        <v>0</v>
      </c>
      <c r="M9" s="43">
        <f>SUM(AG9:AU9)</f>
        <v>0</v>
      </c>
      <c r="N9" s="81">
        <f t="shared" ref="N9:N23" si="2">+IF(O9=0,RANK(O9,$O$9:$O$23)+1/3*MAX($A$9:$A$23),RANK(O9,$O$9:$O$23))</f>
        <v>13</v>
      </c>
      <c r="O9" s="42">
        <f>P9*200+Q9</f>
        <v>0</v>
      </c>
      <c r="P9" s="42">
        <f>COUNT(AV9:BJ9)</f>
        <v>0</v>
      </c>
      <c r="Q9" s="43">
        <f>SUM(AV9:BJ9)</f>
        <v>0</v>
      </c>
      <c r="R9" s="47"/>
      <c r="S9" s="48"/>
      <c r="T9" s="48"/>
      <c r="U9" s="49"/>
      <c r="V9" s="49"/>
      <c r="W9" s="49"/>
      <c r="X9" s="49"/>
      <c r="Y9" s="48"/>
      <c r="Z9" s="48"/>
      <c r="AA9" s="48"/>
      <c r="AB9" s="48"/>
      <c r="AC9" s="48"/>
      <c r="AD9" s="48"/>
      <c r="AE9" s="48"/>
      <c r="AF9" s="50"/>
      <c r="AG9" s="47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50"/>
      <c r="AV9" s="47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50"/>
    </row>
    <row r="10" spans="1:62" ht="15.75" customHeight="1" thickBot="1">
      <c r="A10" s="39">
        <v>2</v>
      </c>
      <c r="B10" s="103"/>
      <c r="C10" s="101" t="s">
        <v>106</v>
      </c>
      <c r="D10" s="101" t="s">
        <v>105</v>
      </c>
      <c r="E10" s="102" t="s">
        <v>104</v>
      </c>
      <c r="F10" s="38">
        <f t="shared" si="0"/>
        <v>1</v>
      </c>
      <c r="G10" s="44">
        <f t="shared" ref="G10:G23" si="3">H10*200+I10</f>
        <v>2740</v>
      </c>
      <c r="H10" s="45">
        <f t="shared" ref="H10:H23" si="4">COUNT(R10:AF10)</f>
        <v>5</v>
      </c>
      <c r="I10" s="46">
        <f t="shared" ref="I10:I23" si="5">SUM(R10:AF10)</f>
        <v>1740</v>
      </c>
      <c r="J10" s="81">
        <f t="shared" si="1"/>
        <v>5</v>
      </c>
      <c r="K10" s="45">
        <f t="shared" ref="K10:K23" si="6">L10*200+M10</f>
        <v>1050</v>
      </c>
      <c r="L10" s="45">
        <f t="shared" ref="L10:L23" si="7">COUNT(AG10:AU10)</f>
        <v>2</v>
      </c>
      <c r="M10" s="46">
        <f t="shared" ref="M10:M23" si="8">SUM(AG10:AU10)</f>
        <v>650</v>
      </c>
      <c r="N10" s="81">
        <f t="shared" si="2"/>
        <v>4</v>
      </c>
      <c r="O10" s="45">
        <f t="shared" ref="O10:O23" si="9">P10*200+Q10</f>
        <v>1130</v>
      </c>
      <c r="P10" s="45">
        <f t="shared" ref="P10:P23" si="10">COUNT(AV10:BJ10)</f>
        <v>2</v>
      </c>
      <c r="Q10" s="46">
        <f t="shared" ref="Q10:Q23" si="11">SUM(AV10:BJ10)</f>
        <v>730</v>
      </c>
      <c r="R10" s="14">
        <v>360</v>
      </c>
      <c r="S10" s="15">
        <v>350</v>
      </c>
      <c r="T10" s="15">
        <v>350</v>
      </c>
      <c r="U10" s="51">
        <v>350</v>
      </c>
      <c r="V10" s="51">
        <v>330</v>
      </c>
      <c r="W10" s="51"/>
      <c r="X10" s="15"/>
      <c r="Y10" s="15"/>
      <c r="Z10" s="15"/>
      <c r="AA10" s="15"/>
      <c r="AB10" s="15"/>
      <c r="AC10" s="15"/>
      <c r="AD10" s="15"/>
      <c r="AE10" s="15"/>
      <c r="AF10" s="16"/>
      <c r="AG10" s="14">
        <v>320</v>
      </c>
      <c r="AH10" s="15">
        <v>330</v>
      </c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6"/>
      <c r="AV10" s="14">
        <v>360</v>
      </c>
      <c r="AW10" s="15">
        <v>370</v>
      </c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6"/>
    </row>
    <row r="11" spans="1:62" ht="15.75" customHeight="1" thickBot="1">
      <c r="A11" s="39">
        <v>3</v>
      </c>
      <c r="B11" s="105"/>
      <c r="C11" s="101" t="s">
        <v>107</v>
      </c>
      <c r="D11" s="101" t="s">
        <v>109</v>
      </c>
      <c r="E11" s="102" t="s">
        <v>108</v>
      </c>
      <c r="F11" s="38">
        <f t="shared" si="0"/>
        <v>2</v>
      </c>
      <c r="G11" s="44">
        <f t="shared" si="3"/>
        <v>2230</v>
      </c>
      <c r="H11" s="45">
        <f t="shared" si="4"/>
        <v>4</v>
      </c>
      <c r="I11" s="46">
        <f t="shared" si="5"/>
        <v>1430</v>
      </c>
      <c r="J11" s="81">
        <f t="shared" si="1"/>
        <v>3</v>
      </c>
      <c r="K11" s="45">
        <f t="shared" si="6"/>
        <v>1116</v>
      </c>
      <c r="L11" s="45">
        <f t="shared" si="7"/>
        <v>2</v>
      </c>
      <c r="M11" s="46">
        <f t="shared" si="8"/>
        <v>716</v>
      </c>
      <c r="N11" s="81">
        <f t="shared" si="2"/>
        <v>13</v>
      </c>
      <c r="O11" s="45">
        <f t="shared" si="9"/>
        <v>0</v>
      </c>
      <c r="P11" s="45">
        <f t="shared" si="10"/>
        <v>0</v>
      </c>
      <c r="Q11" s="46">
        <f t="shared" si="11"/>
        <v>0</v>
      </c>
      <c r="R11" s="14">
        <v>350</v>
      </c>
      <c r="S11" s="15">
        <v>420</v>
      </c>
      <c r="T11" s="15">
        <v>330</v>
      </c>
      <c r="U11" s="51">
        <v>330</v>
      </c>
      <c r="V11" s="51"/>
      <c r="W11" s="51"/>
      <c r="X11" s="51"/>
      <c r="Y11" s="51"/>
      <c r="Z11" s="51"/>
      <c r="AA11" s="51"/>
      <c r="AB11" s="51"/>
      <c r="AC11" s="51"/>
      <c r="AD11" s="15"/>
      <c r="AE11" s="15"/>
      <c r="AF11" s="16"/>
      <c r="AG11" s="14">
        <v>351</v>
      </c>
      <c r="AH11" s="15">
        <v>365</v>
      </c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6"/>
      <c r="AV11" s="14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6"/>
    </row>
    <row r="12" spans="1:62" ht="15.75" customHeight="1" thickBot="1">
      <c r="A12" s="39">
        <v>4</v>
      </c>
      <c r="B12" s="100" t="s">
        <v>110</v>
      </c>
      <c r="C12" s="101" t="s">
        <v>113</v>
      </c>
      <c r="D12" s="101" t="s">
        <v>112</v>
      </c>
      <c r="E12" s="102" t="s">
        <v>111</v>
      </c>
      <c r="F12" s="38">
        <f t="shared" si="0"/>
        <v>16</v>
      </c>
      <c r="G12" s="44">
        <f t="shared" si="3"/>
        <v>0</v>
      </c>
      <c r="H12" s="45">
        <f t="shared" si="4"/>
        <v>0</v>
      </c>
      <c r="I12" s="46">
        <f t="shared" si="5"/>
        <v>0</v>
      </c>
      <c r="J12" s="81">
        <f t="shared" si="1"/>
        <v>8</v>
      </c>
      <c r="K12" s="45">
        <f t="shared" si="6"/>
        <v>510</v>
      </c>
      <c r="L12" s="45">
        <f t="shared" si="7"/>
        <v>1</v>
      </c>
      <c r="M12" s="46">
        <f t="shared" si="8"/>
        <v>310</v>
      </c>
      <c r="N12" s="81">
        <f t="shared" si="2"/>
        <v>13</v>
      </c>
      <c r="O12" s="45">
        <f t="shared" si="9"/>
        <v>0</v>
      </c>
      <c r="P12" s="45">
        <f t="shared" si="10"/>
        <v>0</v>
      </c>
      <c r="Q12" s="46">
        <f t="shared" si="11"/>
        <v>0</v>
      </c>
      <c r="R12" s="52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15"/>
      <c r="AD12" s="15"/>
      <c r="AE12" s="15"/>
      <c r="AF12" s="16"/>
      <c r="AG12" s="14">
        <v>310</v>
      </c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6"/>
      <c r="AV12" s="14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6"/>
    </row>
    <row r="13" spans="1:62" ht="15.75" customHeight="1" thickBot="1">
      <c r="A13" s="40">
        <v>5</v>
      </c>
      <c r="B13" s="100" t="s">
        <v>114</v>
      </c>
      <c r="C13" s="101" t="s">
        <v>115</v>
      </c>
      <c r="D13" s="101" t="s">
        <v>116</v>
      </c>
      <c r="E13" s="102" t="s">
        <v>117</v>
      </c>
      <c r="F13" s="38">
        <f t="shared" si="0"/>
        <v>16</v>
      </c>
      <c r="G13" s="44">
        <f t="shared" si="3"/>
        <v>0</v>
      </c>
      <c r="H13" s="45">
        <f t="shared" si="4"/>
        <v>0</v>
      </c>
      <c r="I13" s="46">
        <f t="shared" si="5"/>
        <v>0</v>
      </c>
      <c r="J13" s="81">
        <f t="shared" si="1"/>
        <v>6</v>
      </c>
      <c r="K13" s="45">
        <f t="shared" si="6"/>
        <v>560</v>
      </c>
      <c r="L13" s="45">
        <f t="shared" si="7"/>
        <v>1</v>
      </c>
      <c r="M13" s="46">
        <f t="shared" si="8"/>
        <v>360</v>
      </c>
      <c r="N13" s="81">
        <f t="shared" si="2"/>
        <v>1</v>
      </c>
      <c r="O13" s="45">
        <f t="shared" si="9"/>
        <v>2270</v>
      </c>
      <c r="P13" s="45">
        <f t="shared" si="10"/>
        <v>4</v>
      </c>
      <c r="Q13" s="46">
        <f t="shared" si="11"/>
        <v>1470</v>
      </c>
      <c r="R13" s="52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15"/>
      <c r="AE13" s="15"/>
      <c r="AF13" s="16"/>
      <c r="AG13" s="14">
        <v>360</v>
      </c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6"/>
      <c r="AV13" s="14">
        <v>430</v>
      </c>
      <c r="AW13" s="15">
        <v>360</v>
      </c>
      <c r="AX13" s="15">
        <v>350</v>
      </c>
      <c r="AY13" s="15">
        <v>330</v>
      </c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6"/>
    </row>
    <row r="14" spans="1:62" ht="15.75" customHeight="1" thickBot="1">
      <c r="A14" s="40">
        <v>6</v>
      </c>
      <c r="B14" s="105"/>
      <c r="C14" s="101" t="s">
        <v>119</v>
      </c>
      <c r="D14" s="101" t="s">
        <v>118</v>
      </c>
      <c r="E14" s="102" t="s">
        <v>120</v>
      </c>
      <c r="F14" s="38">
        <f t="shared" si="0"/>
        <v>8</v>
      </c>
      <c r="G14" s="44">
        <f t="shared" si="3"/>
        <v>660</v>
      </c>
      <c r="H14" s="45">
        <f t="shared" si="4"/>
        <v>1</v>
      </c>
      <c r="I14" s="46">
        <f t="shared" si="5"/>
        <v>460</v>
      </c>
      <c r="J14" s="81">
        <f t="shared" si="1"/>
        <v>14</v>
      </c>
      <c r="K14" s="45">
        <f t="shared" si="6"/>
        <v>0</v>
      </c>
      <c r="L14" s="45">
        <f t="shared" si="7"/>
        <v>0</v>
      </c>
      <c r="M14" s="46">
        <f t="shared" si="8"/>
        <v>0</v>
      </c>
      <c r="N14" s="81">
        <f t="shared" si="2"/>
        <v>13</v>
      </c>
      <c r="O14" s="45">
        <f t="shared" si="9"/>
        <v>0</v>
      </c>
      <c r="P14" s="45">
        <f t="shared" si="10"/>
        <v>0</v>
      </c>
      <c r="Q14" s="46">
        <f t="shared" si="11"/>
        <v>0</v>
      </c>
      <c r="R14" s="52">
        <v>460</v>
      </c>
      <c r="S14" s="51"/>
      <c r="T14" s="51"/>
      <c r="U14" s="51"/>
      <c r="V14" s="51"/>
      <c r="W14" s="51"/>
      <c r="X14" s="51"/>
      <c r="Y14" s="51"/>
      <c r="Z14" s="51"/>
      <c r="AA14" s="51"/>
      <c r="AB14" s="15"/>
      <c r="AC14" s="15"/>
      <c r="AD14" s="15"/>
      <c r="AE14" s="15"/>
      <c r="AF14" s="16"/>
      <c r="AG14" s="14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6"/>
      <c r="AV14" s="14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6"/>
    </row>
    <row r="15" spans="1:62" ht="15.75" customHeight="1" thickBot="1">
      <c r="A15" s="39">
        <v>7</v>
      </c>
      <c r="B15" s="104"/>
      <c r="C15" s="101" t="s">
        <v>122</v>
      </c>
      <c r="D15" s="101" t="s">
        <v>123</v>
      </c>
      <c r="E15" s="102" t="s">
        <v>121</v>
      </c>
      <c r="F15" s="38">
        <f t="shared" si="0"/>
        <v>3</v>
      </c>
      <c r="G15" s="44">
        <f t="shared" si="3"/>
        <v>1660</v>
      </c>
      <c r="H15" s="45">
        <f t="shared" si="4"/>
        <v>3</v>
      </c>
      <c r="I15" s="46">
        <f t="shared" si="5"/>
        <v>1060</v>
      </c>
      <c r="J15" s="81">
        <f t="shared" si="1"/>
        <v>14</v>
      </c>
      <c r="K15" s="45">
        <f t="shared" si="6"/>
        <v>0</v>
      </c>
      <c r="L15" s="45">
        <f t="shared" si="7"/>
        <v>0</v>
      </c>
      <c r="M15" s="46">
        <f t="shared" si="8"/>
        <v>0</v>
      </c>
      <c r="N15" s="81">
        <f t="shared" si="2"/>
        <v>13</v>
      </c>
      <c r="O15" s="45">
        <f t="shared" si="9"/>
        <v>0</v>
      </c>
      <c r="P15" s="45">
        <f t="shared" si="10"/>
        <v>0</v>
      </c>
      <c r="Q15" s="46">
        <f t="shared" si="11"/>
        <v>0</v>
      </c>
      <c r="R15" s="52">
        <v>370</v>
      </c>
      <c r="S15" s="51">
        <v>340</v>
      </c>
      <c r="T15" s="51">
        <v>350</v>
      </c>
      <c r="U15" s="51"/>
      <c r="V15" s="51"/>
      <c r="W15" s="51"/>
      <c r="X15" s="51"/>
      <c r="Y15" s="51"/>
      <c r="Z15" s="51"/>
      <c r="AA15" s="15"/>
      <c r="AB15" s="15"/>
      <c r="AC15" s="15"/>
      <c r="AD15" s="15"/>
      <c r="AE15" s="15"/>
      <c r="AF15" s="16"/>
      <c r="AG15" s="14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6"/>
      <c r="AV15" s="14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6"/>
    </row>
    <row r="16" spans="1:62" ht="15.75" customHeight="1" thickBot="1">
      <c r="A16" s="40">
        <v>8</v>
      </c>
      <c r="B16" s="100" t="s">
        <v>124</v>
      </c>
      <c r="C16" s="101" t="s">
        <v>125</v>
      </c>
      <c r="D16" s="101" t="s">
        <v>127</v>
      </c>
      <c r="E16" s="102" t="s">
        <v>126</v>
      </c>
      <c r="F16" s="38">
        <f t="shared" si="0"/>
        <v>16</v>
      </c>
      <c r="G16" s="44">
        <f t="shared" si="3"/>
        <v>0</v>
      </c>
      <c r="H16" s="45">
        <f t="shared" si="4"/>
        <v>0</v>
      </c>
      <c r="I16" s="46">
        <f t="shared" si="5"/>
        <v>0</v>
      </c>
      <c r="J16" s="81">
        <f t="shared" si="1"/>
        <v>14</v>
      </c>
      <c r="K16" s="45">
        <f t="shared" si="6"/>
        <v>0</v>
      </c>
      <c r="L16" s="45">
        <f t="shared" si="7"/>
        <v>0</v>
      </c>
      <c r="M16" s="46">
        <f t="shared" si="8"/>
        <v>0</v>
      </c>
      <c r="N16" s="81">
        <f t="shared" si="2"/>
        <v>6</v>
      </c>
      <c r="O16" s="45">
        <f t="shared" si="9"/>
        <v>530</v>
      </c>
      <c r="P16" s="45">
        <f t="shared" si="10"/>
        <v>1</v>
      </c>
      <c r="Q16" s="46">
        <f t="shared" si="11"/>
        <v>330</v>
      </c>
      <c r="R16" s="52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15"/>
      <c r="AF16" s="16"/>
      <c r="AG16" s="14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6"/>
      <c r="AV16" s="14">
        <v>330</v>
      </c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6"/>
    </row>
    <row r="17" spans="1:62" ht="15.75" customHeight="1" thickBot="1">
      <c r="A17" s="40">
        <v>9</v>
      </c>
      <c r="B17" s="104"/>
      <c r="C17" s="101" t="s">
        <v>128</v>
      </c>
      <c r="D17" s="101" t="s">
        <v>130</v>
      </c>
      <c r="E17" s="102" t="s">
        <v>129</v>
      </c>
      <c r="F17" s="38">
        <f t="shared" si="0"/>
        <v>10</v>
      </c>
      <c r="G17" s="44">
        <f t="shared" si="3"/>
        <v>580</v>
      </c>
      <c r="H17" s="45">
        <f t="shared" si="4"/>
        <v>1</v>
      </c>
      <c r="I17" s="46">
        <f t="shared" si="5"/>
        <v>380</v>
      </c>
      <c r="J17" s="81">
        <f t="shared" si="1"/>
        <v>14</v>
      </c>
      <c r="K17" s="45">
        <f t="shared" si="6"/>
        <v>0</v>
      </c>
      <c r="L17" s="45">
        <f t="shared" si="7"/>
        <v>0</v>
      </c>
      <c r="M17" s="46">
        <f t="shared" si="8"/>
        <v>0</v>
      </c>
      <c r="N17" s="81">
        <f t="shared" si="2"/>
        <v>13</v>
      </c>
      <c r="O17" s="45">
        <f t="shared" si="9"/>
        <v>0</v>
      </c>
      <c r="P17" s="45">
        <f t="shared" si="10"/>
        <v>0</v>
      </c>
      <c r="Q17" s="46">
        <f t="shared" si="11"/>
        <v>0</v>
      </c>
      <c r="R17" s="52">
        <v>380</v>
      </c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16"/>
      <c r="AG17" s="14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6"/>
      <c r="AV17" s="14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6"/>
    </row>
    <row r="18" spans="1:62" ht="15.75" customHeight="1" thickBot="1">
      <c r="A18" s="40">
        <v>10</v>
      </c>
      <c r="B18" s="100" t="s">
        <v>110</v>
      </c>
      <c r="C18" s="101" t="s">
        <v>132</v>
      </c>
      <c r="D18" s="101" t="s">
        <v>131</v>
      </c>
      <c r="E18" s="102" t="s">
        <v>133</v>
      </c>
      <c r="F18" s="38">
        <f t="shared" si="0"/>
        <v>16</v>
      </c>
      <c r="G18" s="44">
        <f t="shared" si="3"/>
        <v>0</v>
      </c>
      <c r="H18" s="45">
        <f t="shared" si="4"/>
        <v>0</v>
      </c>
      <c r="I18" s="46">
        <f t="shared" si="5"/>
        <v>0</v>
      </c>
      <c r="J18" s="81">
        <f t="shared" si="1"/>
        <v>1</v>
      </c>
      <c r="K18" s="45">
        <f t="shared" si="6"/>
        <v>2230</v>
      </c>
      <c r="L18" s="45">
        <f t="shared" si="7"/>
        <v>4</v>
      </c>
      <c r="M18" s="46">
        <f t="shared" si="8"/>
        <v>1430</v>
      </c>
      <c r="N18" s="81">
        <f t="shared" si="2"/>
        <v>13</v>
      </c>
      <c r="O18" s="45">
        <f t="shared" si="9"/>
        <v>0</v>
      </c>
      <c r="P18" s="45">
        <f t="shared" si="10"/>
        <v>0</v>
      </c>
      <c r="Q18" s="46">
        <f t="shared" si="11"/>
        <v>0</v>
      </c>
      <c r="R18" s="52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3"/>
      <c r="AG18" s="52">
        <v>332</v>
      </c>
      <c r="AH18" s="51">
        <v>352</v>
      </c>
      <c r="AI18" s="51">
        <v>395</v>
      </c>
      <c r="AJ18" s="51">
        <v>351</v>
      </c>
      <c r="AK18" s="51"/>
      <c r="AL18" s="51"/>
      <c r="AM18" s="51"/>
      <c r="AN18" s="51"/>
      <c r="AO18" s="15"/>
      <c r="AP18" s="15"/>
      <c r="AQ18" s="15"/>
      <c r="AR18" s="15"/>
      <c r="AS18" s="15"/>
      <c r="AT18" s="15"/>
      <c r="AU18" s="16"/>
      <c r="AV18" s="14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6"/>
    </row>
    <row r="19" spans="1:62" ht="15.75" customHeight="1" thickBot="1">
      <c r="A19" s="39">
        <v>11</v>
      </c>
      <c r="B19" s="104"/>
      <c r="C19" s="101" t="s">
        <v>135</v>
      </c>
      <c r="D19" s="101" t="s">
        <v>134</v>
      </c>
      <c r="E19" s="102" t="s">
        <v>136</v>
      </c>
      <c r="F19" s="38">
        <f t="shared" si="0"/>
        <v>7</v>
      </c>
      <c r="G19" s="44">
        <f t="shared" si="3"/>
        <v>1030</v>
      </c>
      <c r="H19" s="45">
        <f t="shared" si="4"/>
        <v>2</v>
      </c>
      <c r="I19" s="46">
        <f t="shared" si="5"/>
        <v>630</v>
      </c>
      <c r="J19" s="81">
        <f t="shared" si="1"/>
        <v>14</v>
      </c>
      <c r="K19" s="45">
        <f t="shared" si="6"/>
        <v>0</v>
      </c>
      <c r="L19" s="45">
        <f t="shared" si="7"/>
        <v>0</v>
      </c>
      <c r="M19" s="46">
        <f t="shared" si="8"/>
        <v>0</v>
      </c>
      <c r="N19" s="81">
        <f t="shared" si="2"/>
        <v>2</v>
      </c>
      <c r="O19" s="45">
        <f t="shared" si="9"/>
        <v>2195</v>
      </c>
      <c r="P19" s="45">
        <f t="shared" si="10"/>
        <v>4</v>
      </c>
      <c r="Q19" s="46">
        <f t="shared" si="11"/>
        <v>1395</v>
      </c>
      <c r="R19" s="52">
        <v>300</v>
      </c>
      <c r="S19" s="51">
        <v>330</v>
      </c>
      <c r="T19" s="51"/>
      <c r="U19" s="51"/>
      <c r="V19" s="51"/>
      <c r="W19" s="51"/>
      <c r="X19" s="15"/>
      <c r="Y19" s="15"/>
      <c r="Z19" s="15"/>
      <c r="AA19" s="15"/>
      <c r="AB19" s="15"/>
      <c r="AC19" s="15"/>
      <c r="AD19" s="15"/>
      <c r="AE19" s="15"/>
      <c r="AF19" s="16"/>
      <c r="AG19" s="14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6"/>
      <c r="AV19" s="14">
        <v>320</v>
      </c>
      <c r="AW19" s="15">
        <v>370</v>
      </c>
      <c r="AX19" s="15">
        <v>330</v>
      </c>
      <c r="AY19" s="15">
        <v>375</v>
      </c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6"/>
    </row>
    <row r="20" spans="1:62" ht="15.75" customHeight="1" thickBot="1">
      <c r="A20" s="40">
        <v>12</v>
      </c>
      <c r="B20" s="100" t="s">
        <v>124</v>
      </c>
      <c r="C20" s="101" t="s">
        <v>137</v>
      </c>
      <c r="D20" s="101" t="s">
        <v>138</v>
      </c>
      <c r="E20" s="102" t="s">
        <v>139</v>
      </c>
      <c r="F20" s="38">
        <f t="shared" si="0"/>
        <v>5</v>
      </c>
      <c r="G20" s="44">
        <f t="shared" si="3"/>
        <v>1120</v>
      </c>
      <c r="H20" s="45">
        <f t="shared" si="4"/>
        <v>2</v>
      </c>
      <c r="I20" s="46">
        <f t="shared" si="5"/>
        <v>720</v>
      </c>
      <c r="J20" s="81">
        <f t="shared" si="1"/>
        <v>7</v>
      </c>
      <c r="K20" s="45">
        <f t="shared" si="6"/>
        <v>540</v>
      </c>
      <c r="L20" s="45">
        <f t="shared" si="7"/>
        <v>1</v>
      </c>
      <c r="M20" s="46">
        <f t="shared" si="8"/>
        <v>340</v>
      </c>
      <c r="N20" s="81">
        <f t="shared" si="2"/>
        <v>13</v>
      </c>
      <c r="O20" s="45">
        <f t="shared" si="9"/>
        <v>0</v>
      </c>
      <c r="P20" s="45">
        <f t="shared" si="10"/>
        <v>0</v>
      </c>
      <c r="Q20" s="46">
        <f t="shared" si="11"/>
        <v>0</v>
      </c>
      <c r="R20" s="52">
        <v>360</v>
      </c>
      <c r="S20" s="51">
        <v>360</v>
      </c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3"/>
      <c r="AG20" s="52">
        <v>340</v>
      </c>
      <c r="AH20" s="51"/>
      <c r="AI20" s="51"/>
      <c r="AJ20" s="51"/>
      <c r="AK20" s="51"/>
      <c r="AL20" s="51"/>
      <c r="AM20" s="15"/>
      <c r="AN20" s="15"/>
      <c r="AO20" s="15"/>
      <c r="AP20" s="15"/>
      <c r="AQ20" s="15"/>
      <c r="AR20" s="15"/>
      <c r="AS20" s="15"/>
      <c r="AT20" s="15"/>
      <c r="AU20" s="16"/>
      <c r="AV20" s="14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6"/>
    </row>
    <row r="21" spans="1:62" ht="15.75" customHeight="1" thickBot="1">
      <c r="A21" s="40">
        <v>13</v>
      </c>
      <c r="B21" s="104"/>
      <c r="C21" s="101" t="s">
        <v>141</v>
      </c>
      <c r="D21" s="101" t="s">
        <v>142</v>
      </c>
      <c r="E21" s="102" t="s">
        <v>140</v>
      </c>
      <c r="F21" s="38">
        <f t="shared" si="0"/>
        <v>6</v>
      </c>
      <c r="G21" s="44">
        <f t="shared" si="3"/>
        <v>1080</v>
      </c>
      <c r="H21" s="45">
        <f t="shared" si="4"/>
        <v>2</v>
      </c>
      <c r="I21" s="46">
        <f t="shared" si="5"/>
        <v>680</v>
      </c>
      <c r="J21" s="81">
        <f t="shared" si="1"/>
        <v>2</v>
      </c>
      <c r="K21" s="45">
        <f t="shared" si="6"/>
        <v>1190</v>
      </c>
      <c r="L21" s="45">
        <f t="shared" si="7"/>
        <v>2</v>
      </c>
      <c r="M21" s="46">
        <f t="shared" si="8"/>
        <v>790</v>
      </c>
      <c r="N21" s="81">
        <f t="shared" si="2"/>
        <v>7</v>
      </c>
      <c r="O21" s="45">
        <f t="shared" si="9"/>
        <v>510</v>
      </c>
      <c r="P21" s="45">
        <f t="shared" si="10"/>
        <v>1</v>
      </c>
      <c r="Q21" s="46">
        <f t="shared" si="11"/>
        <v>310</v>
      </c>
      <c r="R21" s="52">
        <v>330</v>
      </c>
      <c r="S21" s="51">
        <v>350</v>
      </c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16"/>
      <c r="AG21" s="14">
        <v>390</v>
      </c>
      <c r="AH21" s="15">
        <v>400</v>
      </c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6"/>
      <c r="AV21" s="14">
        <v>310</v>
      </c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6"/>
    </row>
    <row r="22" spans="1:62" ht="15.75" customHeight="1" thickBot="1">
      <c r="A22" s="40">
        <v>14</v>
      </c>
      <c r="B22" s="100" t="s">
        <v>143</v>
      </c>
      <c r="C22" s="101" t="s">
        <v>144</v>
      </c>
      <c r="D22" s="101" t="s">
        <v>146</v>
      </c>
      <c r="E22" s="102" t="s">
        <v>145</v>
      </c>
      <c r="F22" s="38">
        <f t="shared" si="0"/>
        <v>4</v>
      </c>
      <c r="G22" s="44">
        <f t="shared" si="3"/>
        <v>1530</v>
      </c>
      <c r="H22" s="45">
        <f t="shared" si="4"/>
        <v>3</v>
      </c>
      <c r="I22" s="46">
        <f t="shared" si="5"/>
        <v>930</v>
      </c>
      <c r="J22" s="81">
        <f t="shared" si="1"/>
        <v>14</v>
      </c>
      <c r="K22" s="45">
        <f t="shared" si="6"/>
        <v>0</v>
      </c>
      <c r="L22" s="45">
        <f t="shared" si="7"/>
        <v>0</v>
      </c>
      <c r="M22" s="46">
        <f t="shared" si="8"/>
        <v>0</v>
      </c>
      <c r="N22" s="81">
        <f t="shared" si="2"/>
        <v>3</v>
      </c>
      <c r="O22" s="45">
        <f t="shared" si="9"/>
        <v>2140</v>
      </c>
      <c r="P22" s="45">
        <f t="shared" si="10"/>
        <v>4</v>
      </c>
      <c r="Q22" s="46">
        <f t="shared" si="11"/>
        <v>1340</v>
      </c>
      <c r="R22" s="52">
        <v>330</v>
      </c>
      <c r="S22" s="51">
        <v>310</v>
      </c>
      <c r="T22" s="51">
        <v>290</v>
      </c>
      <c r="U22" s="51"/>
      <c r="V22" s="51"/>
      <c r="W22" s="51"/>
      <c r="X22" s="51"/>
      <c r="Y22" s="51"/>
      <c r="Z22" s="51"/>
      <c r="AA22" s="51"/>
      <c r="AB22" s="15"/>
      <c r="AC22" s="15"/>
      <c r="AD22" s="15"/>
      <c r="AE22" s="15"/>
      <c r="AF22" s="16"/>
      <c r="AG22" s="14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6"/>
      <c r="AV22" s="14">
        <v>340</v>
      </c>
      <c r="AW22" s="15">
        <v>320</v>
      </c>
      <c r="AX22" s="15">
        <v>350</v>
      </c>
      <c r="AY22" s="15">
        <v>330</v>
      </c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6"/>
    </row>
    <row r="23" spans="1:62" ht="15.75" customHeight="1">
      <c r="A23" s="40">
        <v>15</v>
      </c>
      <c r="B23" s="108"/>
      <c r="C23" s="109" t="s">
        <v>148</v>
      </c>
      <c r="D23" s="106" t="s">
        <v>147</v>
      </c>
      <c r="E23" s="110" t="s">
        <v>149</v>
      </c>
      <c r="F23" s="38">
        <f t="shared" si="0"/>
        <v>9</v>
      </c>
      <c r="G23" s="44">
        <f t="shared" si="3"/>
        <v>620</v>
      </c>
      <c r="H23" s="45">
        <f t="shared" si="4"/>
        <v>1</v>
      </c>
      <c r="I23" s="46">
        <f t="shared" si="5"/>
        <v>420</v>
      </c>
      <c r="J23" s="81">
        <f t="shared" si="1"/>
        <v>4</v>
      </c>
      <c r="K23" s="45">
        <f t="shared" si="6"/>
        <v>1094</v>
      </c>
      <c r="L23" s="45">
        <f t="shared" si="7"/>
        <v>2</v>
      </c>
      <c r="M23" s="46">
        <f t="shared" si="8"/>
        <v>694</v>
      </c>
      <c r="N23" s="81">
        <f t="shared" si="2"/>
        <v>5</v>
      </c>
      <c r="O23" s="45">
        <f t="shared" si="9"/>
        <v>1090</v>
      </c>
      <c r="P23" s="45">
        <f t="shared" si="10"/>
        <v>2</v>
      </c>
      <c r="Q23" s="46">
        <f t="shared" si="11"/>
        <v>690</v>
      </c>
      <c r="R23" s="52">
        <v>420</v>
      </c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15"/>
      <c r="AE23" s="15"/>
      <c r="AF23" s="16"/>
      <c r="AG23" s="14">
        <v>362</v>
      </c>
      <c r="AH23" s="15">
        <v>332</v>
      </c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6"/>
      <c r="AV23" s="14">
        <v>346</v>
      </c>
      <c r="AW23" s="15">
        <v>344</v>
      </c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6"/>
    </row>
    <row r="24" spans="1:62" ht="12.6" customHeight="1">
      <c r="A24" s="5"/>
      <c r="B24" s="5"/>
      <c r="C24" s="2"/>
      <c r="D24" s="2"/>
      <c r="E24" s="2"/>
      <c r="F24" s="5"/>
      <c r="G24" s="8"/>
      <c r="H24" s="11">
        <f>SUM(H9:H23)</f>
        <v>24</v>
      </c>
      <c r="I24" s="11"/>
      <c r="J24" s="11"/>
      <c r="K24" s="11"/>
      <c r="L24" s="11"/>
      <c r="M24" s="11"/>
      <c r="N24" s="11"/>
      <c r="O24" s="11"/>
      <c r="P24" s="11"/>
      <c r="Q24" s="11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62">
      <c r="A25" s="5"/>
      <c r="B25" s="5"/>
      <c r="C25" s="2"/>
      <c r="D25" s="2"/>
      <c r="E25" s="2"/>
      <c r="F25" s="5"/>
      <c r="G25" s="8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62">
      <c r="A26" s="5"/>
      <c r="B26" s="5"/>
      <c r="C26" s="2"/>
      <c r="D26" s="2"/>
      <c r="E26" s="2"/>
      <c r="F26" s="5"/>
      <c r="G26" s="8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62">
      <c r="A27" s="5"/>
      <c r="B27" s="5"/>
      <c r="C27" s="2"/>
      <c r="D27" s="2"/>
      <c r="E27" s="2"/>
      <c r="F27" s="5"/>
      <c r="G27" s="8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62">
      <c r="A28" s="5"/>
      <c r="B28" s="5"/>
      <c r="C28" s="2"/>
      <c r="D28" s="2"/>
      <c r="E28" s="2"/>
      <c r="F28" s="5"/>
      <c r="G28" s="8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62">
      <c r="A29" s="5"/>
      <c r="B29" s="5"/>
      <c r="C29" s="2"/>
      <c r="D29" s="2"/>
      <c r="E29" s="2"/>
      <c r="F29" s="5"/>
      <c r="G29" s="8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62">
      <c r="A30" s="5"/>
      <c r="B30" s="5"/>
      <c r="C30" s="2"/>
      <c r="D30" s="2"/>
      <c r="E30" s="2"/>
      <c r="F30" s="5"/>
      <c r="G30" s="8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62">
      <c r="A31" s="5"/>
      <c r="B31" s="5"/>
      <c r="C31" s="2"/>
      <c r="D31" s="2"/>
      <c r="E31" s="2"/>
      <c r="F31" s="5"/>
      <c r="G31" s="8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62">
      <c r="A32" s="5"/>
      <c r="B32" s="5"/>
      <c r="C32" s="2"/>
      <c r="D32" s="2"/>
      <c r="E32" s="2"/>
      <c r="F32" s="5"/>
      <c r="G32" s="8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>
      <c r="A33" s="5"/>
      <c r="B33" s="5"/>
      <c r="C33" s="2"/>
      <c r="D33" s="2"/>
      <c r="E33" s="2"/>
      <c r="F33" s="5"/>
      <c r="G33" s="8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>
      <c r="A34" s="5"/>
      <c r="B34" s="5"/>
      <c r="C34" s="2"/>
      <c r="D34" s="2"/>
      <c r="E34" s="2"/>
      <c r="F34" s="5"/>
      <c r="G34" s="8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>
      <c r="A35" s="5"/>
      <c r="B35" s="5"/>
      <c r="C35" s="2"/>
      <c r="D35" s="2"/>
      <c r="E35" s="2"/>
      <c r="F35" s="5"/>
      <c r="G35" s="8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>
      <c r="A36" s="5"/>
      <c r="B36" s="5"/>
      <c r="C36" s="2"/>
      <c r="D36" s="2"/>
      <c r="E36" s="2"/>
      <c r="F36" s="5"/>
      <c r="G36" s="8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>
      <c r="A37" s="5"/>
      <c r="B37" s="5"/>
      <c r="C37" s="2"/>
      <c r="D37" s="2"/>
      <c r="E37" s="2"/>
      <c r="F37" s="5"/>
      <c r="G37" s="8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>
      <c r="A38" s="5"/>
      <c r="B38" s="5"/>
      <c r="C38" s="2"/>
      <c r="D38" s="2"/>
      <c r="E38" s="2"/>
      <c r="F38" s="5"/>
      <c r="G38" s="8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>
      <c r="A39" s="5"/>
      <c r="B39" s="5"/>
      <c r="C39" s="2"/>
      <c r="D39" s="2"/>
      <c r="E39" s="2"/>
      <c r="F39" s="5"/>
      <c r="G39" s="8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>
      <c r="A40" s="5"/>
      <c r="B40" s="5"/>
      <c r="C40" s="2"/>
      <c r="D40" s="2"/>
      <c r="E40" s="2"/>
      <c r="F40" s="5"/>
      <c r="G40" s="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>
      <c r="A41" s="5"/>
      <c r="B41" s="5"/>
      <c r="C41" s="2"/>
      <c r="D41" s="2"/>
      <c r="E41" s="2"/>
      <c r="F41" s="5"/>
      <c r="G41" s="8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>
      <c r="A42" s="5"/>
      <c r="B42" s="5"/>
      <c r="C42" s="2"/>
      <c r="D42" s="2"/>
      <c r="E42" s="2"/>
      <c r="F42" s="5"/>
      <c r="G42" s="8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>
      <c r="A43" s="5"/>
      <c r="B43" s="5"/>
      <c r="C43" s="2"/>
      <c r="D43" s="2"/>
      <c r="E43" s="2"/>
      <c r="F43" s="5"/>
      <c r="G43" s="8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>
      <c r="A44" s="5"/>
      <c r="B44" s="5"/>
      <c r="C44" s="2"/>
      <c r="D44" s="2"/>
      <c r="E44" s="2"/>
      <c r="F44" s="5"/>
      <c r="G44" s="8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>
      <c r="A45" s="5"/>
      <c r="B45" s="5"/>
      <c r="C45" s="2"/>
      <c r="D45" s="2"/>
      <c r="E45" s="2"/>
      <c r="F45" s="5"/>
      <c r="G45" s="8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>
      <c r="A46" s="5"/>
      <c r="B46" s="5"/>
      <c r="C46" s="2"/>
      <c r="D46" s="2"/>
      <c r="E46" s="2"/>
      <c r="F46" s="5"/>
      <c r="G46" s="8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>
      <c r="A47" s="5"/>
      <c r="B47" s="5"/>
      <c r="C47" s="2"/>
      <c r="D47" s="2"/>
      <c r="E47" s="2"/>
      <c r="F47" s="5"/>
      <c r="G47" s="8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>
      <c r="A48" s="5"/>
      <c r="B48" s="5"/>
      <c r="C48" s="2"/>
      <c r="D48" s="2"/>
      <c r="E48" s="2"/>
      <c r="F48" s="5"/>
      <c r="G48" s="8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>
      <c r="A49" s="5"/>
      <c r="B49" s="5"/>
      <c r="C49" s="2"/>
      <c r="D49" s="2"/>
      <c r="E49" s="2"/>
      <c r="F49" s="5"/>
      <c r="G49" s="8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>
      <c r="A50" s="5"/>
      <c r="B50" s="5"/>
      <c r="C50" s="2"/>
      <c r="D50" s="2"/>
      <c r="E50" s="2"/>
      <c r="F50" s="5"/>
      <c r="G50" s="8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>
      <c r="A51" s="5"/>
      <c r="B51" s="5"/>
      <c r="C51" s="2"/>
      <c r="D51" s="2"/>
      <c r="E51" s="2"/>
      <c r="F51" s="5"/>
      <c r="G51" s="8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>
      <c r="A52" s="5"/>
      <c r="B52" s="5"/>
      <c r="C52" s="2"/>
      <c r="D52" s="2"/>
      <c r="E52" s="2"/>
      <c r="F52" s="5"/>
      <c r="G52" s="8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>
      <c r="A53" s="5"/>
      <c r="B53" s="5"/>
      <c r="C53" s="2"/>
      <c r="D53" s="2"/>
      <c r="E53" s="2"/>
      <c r="F53" s="5"/>
      <c r="G53" s="8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>
      <c r="A54" s="5"/>
      <c r="B54" s="5"/>
      <c r="C54" s="2"/>
      <c r="D54" s="2"/>
      <c r="E54" s="2"/>
      <c r="F54" s="5"/>
      <c r="G54" s="8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>
      <c r="A55" s="5"/>
      <c r="B55" s="5"/>
      <c r="C55" s="2"/>
      <c r="D55" s="2"/>
      <c r="E55" s="2"/>
      <c r="F55" s="5"/>
      <c r="G55" s="8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>
      <c r="A56" s="5"/>
      <c r="B56" s="5"/>
      <c r="C56" s="2"/>
      <c r="D56" s="2"/>
      <c r="E56" s="2"/>
      <c r="F56" s="5"/>
      <c r="G56" s="8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>
      <c r="A57" s="5"/>
      <c r="B57" s="5"/>
      <c r="C57" s="2"/>
      <c r="D57" s="2"/>
      <c r="E57" s="2"/>
      <c r="F57" s="5"/>
      <c r="G57" s="8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>
      <c r="A58" s="5"/>
      <c r="B58" s="5"/>
      <c r="C58" s="2"/>
      <c r="D58" s="2"/>
      <c r="E58" s="2"/>
      <c r="F58" s="5"/>
      <c r="G58" s="8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>
      <c r="A59" s="5"/>
      <c r="B59" s="5"/>
      <c r="C59" s="2"/>
      <c r="D59" s="2"/>
      <c r="E59" s="2"/>
      <c r="F59" s="5"/>
      <c r="G59" s="8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>
      <c r="A60" s="5"/>
      <c r="B60" s="5"/>
      <c r="C60" s="2"/>
      <c r="D60" s="2"/>
      <c r="E60" s="2"/>
      <c r="F60" s="5"/>
      <c r="G60" s="8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>
      <c r="A61" s="5"/>
      <c r="B61" s="5"/>
      <c r="C61" s="2"/>
      <c r="D61" s="2"/>
      <c r="E61" s="2"/>
      <c r="F61" s="5"/>
      <c r="G61" s="8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>
      <c r="A62" s="5"/>
      <c r="B62" s="5"/>
      <c r="C62" s="2"/>
      <c r="D62" s="2"/>
      <c r="E62" s="2"/>
      <c r="F62" s="5"/>
      <c r="G62" s="8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>
      <c r="A63" s="5"/>
      <c r="B63" s="5"/>
      <c r="C63" s="2"/>
      <c r="D63" s="2"/>
      <c r="E63" s="2"/>
      <c r="F63" s="5"/>
      <c r="G63" s="8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>
      <c r="A64" s="5"/>
      <c r="B64" s="5"/>
      <c r="C64" s="2"/>
      <c r="D64" s="2"/>
      <c r="E64" s="2"/>
      <c r="F64" s="5"/>
      <c r="G64" s="8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>
      <c r="A65" s="5"/>
      <c r="B65" s="5"/>
      <c r="C65" s="2"/>
      <c r="D65" s="2"/>
      <c r="E65" s="2"/>
      <c r="F65" s="5"/>
      <c r="G65" s="8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>
      <c r="A66" s="5"/>
      <c r="B66" s="5"/>
      <c r="C66" s="2"/>
      <c r="D66" s="2"/>
      <c r="E66" s="2"/>
      <c r="F66" s="5"/>
      <c r="G66" s="8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</sheetData>
  <phoneticPr fontId="1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6:BJ57"/>
  <sheetViews>
    <sheetView topLeftCell="AI1" workbookViewId="0">
      <pane ySplit="8" topLeftCell="A9" activePane="bottomLeft" state="frozen"/>
      <selection activeCell="AX19" sqref="AX19"/>
      <selection pane="bottomLeft" activeCell="AX19" sqref="AX19"/>
    </sheetView>
  </sheetViews>
  <sheetFormatPr baseColWidth="10" defaultColWidth="9.140625" defaultRowHeight="12.75"/>
  <cols>
    <col min="1" max="1" width="7.85546875" style="3" bestFit="1" customWidth="1"/>
    <col min="2" max="2" width="18.140625" style="3" bestFit="1" customWidth="1"/>
    <col min="3" max="5" width="24.5703125" customWidth="1"/>
    <col min="6" max="6" width="7.42578125" style="3" customWidth="1"/>
    <col min="7" max="7" width="6" style="7" bestFit="1" customWidth="1"/>
    <col min="8" max="8" width="7.5703125" style="10" bestFit="1" customWidth="1"/>
    <col min="9" max="9" width="5" style="10" bestFit="1" customWidth="1"/>
    <col min="10" max="10" width="5" style="10" customWidth="1"/>
    <col min="11" max="11" width="6.28515625" style="10" bestFit="1" customWidth="1"/>
    <col min="12" max="12" width="6.140625" style="10" bestFit="1" customWidth="1"/>
    <col min="13" max="13" width="5.140625" style="10" bestFit="1" customWidth="1"/>
    <col min="14" max="14" width="5.28515625" style="10" bestFit="1" customWidth="1"/>
    <col min="15" max="15" width="6.28515625" style="10" bestFit="1" customWidth="1"/>
    <col min="16" max="16" width="6.140625" style="10" bestFit="1" customWidth="1"/>
    <col min="17" max="17" width="5.140625" style="10" bestFit="1" customWidth="1"/>
    <col min="18" max="26" width="4.5703125" bestFit="1" customWidth="1"/>
    <col min="27" max="47" width="5.5703125" bestFit="1" customWidth="1"/>
    <col min="48" max="48" width="5.42578125" customWidth="1"/>
    <col min="49" max="56" width="4.7109375" bestFit="1" customWidth="1"/>
    <col min="57" max="62" width="5.7109375" bestFit="1" customWidth="1"/>
  </cols>
  <sheetData>
    <row r="6" spans="1:62">
      <c r="C6" s="82"/>
      <c r="D6" s="83"/>
      <c r="E6" s="84"/>
      <c r="F6" s="3" t="s">
        <v>18</v>
      </c>
      <c r="J6" s="10" t="s">
        <v>19</v>
      </c>
      <c r="N6" s="10" t="s">
        <v>86</v>
      </c>
      <c r="R6" s="37" t="s">
        <v>18</v>
      </c>
      <c r="AG6" t="s">
        <v>19</v>
      </c>
      <c r="AV6" t="s">
        <v>86</v>
      </c>
    </row>
    <row r="7" spans="1:62" ht="13.5" thickBot="1">
      <c r="C7" s="82"/>
      <c r="D7" s="83"/>
      <c r="E7" s="84"/>
      <c r="F7" s="33"/>
      <c r="G7" s="8"/>
    </row>
    <row r="8" spans="1:62" ht="13.5" thickBot="1">
      <c r="A8" s="36" t="s">
        <v>17</v>
      </c>
      <c r="B8" s="36" t="s">
        <v>87</v>
      </c>
      <c r="C8" s="92" t="s">
        <v>18</v>
      </c>
      <c r="D8" s="91" t="s">
        <v>19</v>
      </c>
      <c r="E8" s="91" t="s">
        <v>86</v>
      </c>
      <c r="F8" s="91" t="s">
        <v>22</v>
      </c>
      <c r="G8" s="9" t="s">
        <v>21</v>
      </c>
      <c r="H8" s="12" t="s">
        <v>26</v>
      </c>
      <c r="I8" s="6" t="s">
        <v>91</v>
      </c>
      <c r="J8" s="91" t="s">
        <v>22</v>
      </c>
      <c r="K8" s="9" t="s">
        <v>21</v>
      </c>
      <c r="L8" s="12" t="s">
        <v>26</v>
      </c>
      <c r="M8" s="6" t="s">
        <v>91</v>
      </c>
      <c r="N8" s="91" t="s">
        <v>22</v>
      </c>
      <c r="O8" s="9" t="s">
        <v>21</v>
      </c>
      <c r="P8" s="12" t="s">
        <v>26</v>
      </c>
      <c r="Q8" s="6" t="s">
        <v>91</v>
      </c>
      <c r="R8" s="4" t="s">
        <v>2</v>
      </c>
      <c r="S8" s="4" t="s">
        <v>3</v>
      </c>
      <c r="T8" s="4" t="s">
        <v>4</v>
      </c>
      <c r="U8" s="4" t="s">
        <v>5</v>
      </c>
      <c r="V8" s="4" t="s">
        <v>6</v>
      </c>
      <c r="W8" s="4" t="s">
        <v>7</v>
      </c>
      <c r="X8" s="4" t="s">
        <v>8</v>
      </c>
      <c r="Y8" s="4" t="s">
        <v>9</v>
      </c>
      <c r="Z8" s="4" t="s">
        <v>10</v>
      </c>
      <c r="AA8" s="4" t="s">
        <v>11</v>
      </c>
      <c r="AB8" s="4" t="s">
        <v>12</v>
      </c>
      <c r="AC8" s="4" t="s">
        <v>13</v>
      </c>
      <c r="AD8" s="4" t="s">
        <v>14</v>
      </c>
      <c r="AE8" s="4" t="s">
        <v>15</v>
      </c>
      <c r="AF8" s="4" t="s">
        <v>16</v>
      </c>
      <c r="AG8" s="4" t="s">
        <v>2</v>
      </c>
      <c r="AH8" s="4" t="s">
        <v>3</v>
      </c>
      <c r="AI8" s="4" t="s">
        <v>4</v>
      </c>
      <c r="AJ8" s="4" t="s">
        <v>5</v>
      </c>
      <c r="AK8" s="4" t="s">
        <v>6</v>
      </c>
      <c r="AL8" s="4" t="s">
        <v>7</v>
      </c>
      <c r="AM8" s="4" t="s">
        <v>8</v>
      </c>
      <c r="AN8" s="4" t="s">
        <v>9</v>
      </c>
      <c r="AO8" s="4" t="s">
        <v>10</v>
      </c>
      <c r="AP8" s="4" t="s">
        <v>11</v>
      </c>
      <c r="AQ8" s="4" t="s">
        <v>12</v>
      </c>
      <c r="AR8" s="4" t="s">
        <v>13</v>
      </c>
      <c r="AS8" s="4" t="s">
        <v>14</v>
      </c>
      <c r="AT8" s="4" t="s">
        <v>15</v>
      </c>
      <c r="AU8" s="4" t="s">
        <v>16</v>
      </c>
      <c r="AV8" s="4" t="s">
        <v>2</v>
      </c>
      <c r="AW8" s="4" t="s">
        <v>3</v>
      </c>
      <c r="AX8" s="4" t="s">
        <v>4</v>
      </c>
      <c r="AY8" s="4" t="s">
        <v>5</v>
      </c>
      <c r="AZ8" s="4" t="s">
        <v>6</v>
      </c>
      <c r="BA8" s="4" t="s">
        <v>7</v>
      </c>
      <c r="BB8" s="4" t="s">
        <v>8</v>
      </c>
      <c r="BC8" s="4" t="s">
        <v>9</v>
      </c>
      <c r="BD8" s="4" t="s">
        <v>10</v>
      </c>
      <c r="BE8" s="4" t="s">
        <v>11</v>
      </c>
      <c r="BF8" s="4" t="s">
        <v>12</v>
      </c>
      <c r="BG8" s="4" t="s">
        <v>13</v>
      </c>
      <c r="BH8" s="4" t="s">
        <v>14</v>
      </c>
      <c r="BI8" s="4" t="s">
        <v>15</v>
      </c>
      <c r="BJ8" s="4" t="s">
        <v>16</v>
      </c>
    </row>
    <row r="9" spans="1:62" ht="15.75" customHeight="1" thickBot="1">
      <c r="A9" s="38">
        <v>1</v>
      </c>
      <c r="B9" s="107" t="s">
        <v>100</v>
      </c>
      <c r="C9" s="98" t="s">
        <v>102</v>
      </c>
      <c r="D9" s="98" t="s">
        <v>103</v>
      </c>
      <c r="E9" s="99" t="s">
        <v>101</v>
      </c>
      <c r="F9" s="38">
        <f t="shared" ref="F9:F23" si="0">+IF(G9=0,RANK(G9,$G$9:$G$23)+1/3*MAX($A$9:$A$23),RANK(G9,$G$9:$G$23))</f>
        <v>15</v>
      </c>
      <c r="G9" s="41">
        <f>H9*200+I9</f>
        <v>0</v>
      </c>
      <c r="H9" s="42">
        <f>COUNT(R9:AF9)</f>
        <v>0</v>
      </c>
      <c r="I9" s="43">
        <f>SUM(R9:AF9)</f>
        <v>0</v>
      </c>
      <c r="J9" s="81">
        <f t="shared" ref="J9:J23" si="1">+IF(K9=0,RANK(K9,$K$9:$K$23)+1/3*MAX($A$9:$A$23),RANK(K9,$K$9:$K$23))</f>
        <v>11</v>
      </c>
      <c r="K9" s="42">
        <f>L9*200+M9</f>
        <v>581</v>
      </c>
      <c r="L9" s="42">
        <f>COUNT(AG9:AU9)</f>
        <v>1</v>
      </c>
      <c r="M9" s="43">
        <f>SUM(AG9:AU9)</f>
        <v>381</v>
      </c>
      <c r="N9" s="81">
        <f t="shared" ref="N9:N23" si="2">+IF(O9=0,RANK(O9,$O$9:$O$23)+1/3*MAX($A$9:$A$23),RANK(O9,$O$9:$O$23))</f>
        <v>16</v>
      </c>
      <c r="O9" s="42">
        <f>P9*200+Q9</f>
        <v>0</v>
      </c>
      <c r="P9" s="42">
        <f>COUNT(AV9:BJ9)</f>
        <v>0</v>
      </c>
      <c r="Q9" s="43">
        <f>SUM(AV9:BJ9)</f>
        <v>0</v>
      </c>
      <c r="R9" s="47"/>
      <c r="S9" s="48"/>
      <c r="T9" s="48"/>
      <c r="U9" s="49"/>
      <c r="V9" s="49"/>
      <c r="W9" s="49"/>
      <c r="X9" s="49"/>
      <c r="Y9" s="48"/>
      <c r="Z9" s="48"/>
      <c r="AA9" s="48"/>
      <c r="AB9" s="48"/>
      <c r="AC9" s="48"/>
      <c r="AD9" s="48"/>
      <c r="AE9" s="48"/>
      <c r="AF9" s="50"/>
      <c r="AG9" s="47">
        <v>381</v>
      </c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50"/>
      <c r="AV9" s="47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50"/>
    </row>
    <row r="10" spans="1:62" ht="15.75" customHeight="1" thickBot="1">
      <c r="A10" s="39">
        <v>2</v>
      </c>
      <c r="B10" s="103"/>
      <c r="C10" s="101" t="s">
        <v>106</v>
      </c>
      <c r="D10" s="101" t="s">
        <v>105</v>
      </c>
      <c r="E10" s="102" t="s">
        <v>104</v>
      </c>
      <c r="F10" s="38">
        <f t="shared" si="0"/>
        <v>7</v>
      </c>
      <c r="G10" s="44">
        <f t="shared" ref="G10:G23" si="3">H10*200+I10</f>
        <v>568</v>
      </c>
      <c r="H10" s="45">
        <f t="shared" ref="H10:H23" si="4">COUNT(R10:AF10)</f>
        <v>1</v>
      </c>
      <c r="I10" s="46">
        <f t="shared" ref="I10:I23" si="5">SUM(R10:AF10)</f>
        <v>368</v>
      </c>
      <c r="J10" s="81">
        <f t="shared" si="1"/>
        <v>4</v>
      </c>
      <c r="K10" s="45">
        <f t="shared" ref="K10:K23" si="6">L10*200+M10</f>
        <v>2667</v>
      </c>
      <c r="L10" s="45">
        <f t="shared" ref="L10:L23" si="7">COUNT(AG10:AU10)</f>
        <v>5</v>
      </c>
      <c r="M10" s="46">
        <f t="shared" ref="M10:M23" si="8">SUM(AG10:AU10)</f>
        <v>1667</v>
      </c>
      <c r="N10" s="81">
        <f t="shared" si="2"/>
        <v>6</v>
      </c>
      <c r="O10" s="45">
        <f t="shared" ref="O10:O23" si="9">P10*200+Q10</f>
        <v>1020</v>
      </c>
      <c r="P10" s="45">
        <f t="shared" ref="P10:P23" si="10">COUNT(AV10:BJ10)</f>
        <v>2</v>
      </c>
      <c r="Q10" s="46">
        <f t="shared" ref="Q10:Q23" si="11">SUM(AV10:BJ10)</f>
        <v>620</v>
      </c>
      <c r="R10" s="14">
        <v>368</v>
      </c>
      <c r="S10" s="15"/>
      <c r="T10" s="15"/>
      <c r="U10" s="51"/>
      <c r="V10" s="51"/>
      <c r="W10" s="51"/>
      <c r="X10" s="15"/>
      <c r="Y10" s="15"/>
      <c r="Z10" s="15"/>
      <c r="AA10" s="15"/>
      <c r="AB10" s="15"/>
      <c r="AC10" s="15"/>
      <c r="AD10" s="15"/>
      <c r="AE10" s="15"/>
      <c r="AF10" s="16"/>
      <c r="AG10" s="14">
        <v>352</v>
      </c>
      <c r="AH10" s="15">
        <v>360</v>
      </c>
      <c r="AI10" s="15">
        <v>345</v>
      </c>
      <c r="AJ10" s="15">
        <v>310</v>
      </c>
      <c r="AK10" s="15">
        <v>300</v>
      </c>
      <c r="AL10" s="15"/>
      <c r="AM10" s="15"/>
      <c r="AN10" s="15"/>
      <c r="AO10" s="15"/>
      <c r="AP10" s="15"/>
      <c r="AQ10" s="15"/>
      <c r="AR10" s="15"/>
      <c r="AS10" s="15"/>
      <c r="AT10" s="15"/>
      <c r="AU10" s="16"/>
      <c r="AV10" s="14">
        <v>330</v>
      </c>
      <c r="AW10" s="15">
        <v>290</v>
      </c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6"/>
    </row>
    <row r="11" spans="1:62" ht="15.75" customHeight="1" thickBot="1">
      <c r="A11" s="39">
        <v>3</v>
      </c>
      <c r="B11" s="105"/>
      <c r="C11" s="101" t="s">
        <v>107</v>
      </c>
      <c r="D11" s="101" t="s">
        <v>109</v>
      </c>
      <c r="E11" s="102" t="s">
        <v>108</v>
      </c>
      <c r="F11" s="38">
        <f t="shared" si="0"/>
        <v>15</v>
      </c>
      <c r="G11" s="44">
        <f>H11*200+I11</f>
        <v>0</v>
      </c>
      <c r="H11" s="45">
        <f t="shared" si="4"/>
        <v>0</v>
      </c>
      <c r="I11" s="46">
        <f t="shared" si="5"/>
        <v>0</v>
      </c>
      <c r="J11" s="81">
        <f t="shared" si="1"/>
        <v>3</v>
      </c>
      <c r="K11" s="45">
        <f t="shared" si="6"/>
        <v>2775</v>
      </c>
      <c r="L11" s="45">
        <f t="shared" si="7"/>
        <v>5</v>
      </c>
      <c r="M11" s="46">
        <f t="shared" si="8"/>
        <v>1775</v>
      </c>
      <c r="N11" s="81">
        <f t="shared" si="2"/>
        <v>16</v>
      </c>
      <c r="O11" s="45">
        <f t="shared" si="9"/>
        <v>0</v>
      </c>
      <c r="P11" s="45">
        <f t="shared" si="10"/>
        <v>0</v>
      </c>
      <c r="Q11" s="46">
        <f t="shared" si="11"/>
        <v>0</v>
      </c>
      <c r="R11" s="14"/>
      <c r="S11" s="15"/>
      <c r="T11" s="15"/>
      <c r="U11" s="51"/>
      <c r="V11" s="51"/>
      <c r="W11" s="51"/>
      <c r="X11" s="51"/>
      <c r="Y11" s="51"/>
      <c r="Z11" s="51"/>
      <c r="AA11" s="51"/>
      <c r="AB11" s="51"/>
      <c r="AC11" s="51"/>
      <c r="AD11" s="15"/>
      <c r="AE11" s="15"/>
      <c r="AF11" s="16"/>
      <c r="AG11" s="14">
        <v>447</v>
      </c>
      <c r="AH11" s="15">
        <v>365</v>
      </c>
      <c r="AI11" s="15">
        <v>346</v>
      </c>
      <c r="AJ11" s="15">
        <v>322</v>
      </c>
      <c r="AK11" s="15">
        <v>295</v>
      </c>
      <c r="AL11" s="15"/>
      <c r="AM11" s="15"/>
      <c r="AN11" s="15"/>
      <c r="AO11" s="15"/>
      <c r="AP11" s="15"/>
      <c r="AQ11" s="15"/>
      <c r="AR11" s="15"/>
      <c r="AS11" s="15"/>
      <c r="AT11" s="15"/>
      <c r="AU11" s="16"/>
      <c r="AV11" s="14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6"/>
    </row>
    <row r="12" spans="1:62" ht="15.75" customHeight="1" thickBot="1">
      <c r="A12" s="39">
        <v>4</v>
      </c>
      <c r="B12" s="100" t="s">
        <v>110</v>
      </c>
      <c r="C12" s="101" t="s">
        <v>113</v>
      </c>
      <c r="D12" s="101" t="s">
        <v>112</v>
      </c>
      <c r="E12" s="102" t="s">
        <v>111</v>
      </c>
      <c r="F12" s="38">
        <f t="shared" si="0"/>
        <v>4</v>
      </c>
      <c r="G12" s="44">
        <f t="shared" si="3"/>
        <v>1130</v>
      </c>
      <c r="H12" s="45">
        <f t="shared" si="4"/>
        <v>2</v>
      </c>
      <c r="I12" s="46">
        <f t="shared" si="5"/>
        <v>730</v>
      </c>
      <c r="J12" s="81">
        <f t="shared" si="1"/>
        <v>19</v>
      </c>
      <c r="K12" s="45">
        <f t="shared" si="6"/>
        <v>0</v>
      </c>
      <c r="L12" s="45">
        <f t="shared" si="7"/>
        <v>0</v>
      </c>
      <c r="M12" s="46">
        <f t="shared" si="8"/>
        <v>0</v>
      </c>
      <c r="N12" s="81">
        <f t="shared" si="2"/>
        <v>1</v>
      </c>
      <c r="O12" s="45">
        <f t="shared" si="9"/>
        <v>2680</v>
      </c>
      <c r="P12" s="45">
        <f t="shared" si="10"/>
        <v>5</v>
      </c>
      <c r="Q12" s="46">
        <f t="shared" si="11"/>
        <v>1680</v>
      </c>
      <c r="R12" s="52">
        <v>330</v>
      </c>
      <c r="S12" s="51">
        <v>400</v>
      </c>
      <c r="T12" s="51"/>
      <c r="U12" s="51"/>
      <c r="V12" s="51"/>
      <c r="W12" s="51"/>
      <c r="X12" s="51"/>
      <c r="Y12" s="51"/>
      <c r="Z12" s="51"/>
      <c r="AA12" s="51"/>
      <c r="AB12" s="51"/>
      <c r="AC12" s="15"/>
      <c r="AD12" s="15"/>
      <c r="AE12" s="15"/>
      <c r="AF12" s="16"/>
      <c r="AG12" s="14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6"/>
      <c r="AV12" s="14">
        <v>390</v>
      </c>
      <c r="AW12" s="15">
        <v>310</v>
      </c>
      <c r="AX12" s="15">
        <v>300</v>
      </c>
      <c r="AY12" s="15">
        <v>350</v>
      </c>
      <c r="AZ12" s="15">
        <v>330</v>
      </c>
      <c r="BA12" s="15"/>
      <c r="BB12" s="15"/>
      <c r="BC12" s="15"/>
      <c r="BD12" s="15"/>
      <c r="BE12" s="15"/>
      <c r="BF12" s="15"/>
      <c r="BG12" s="15"/>
      <c r="BH12" s="15"/>
      <c r="BI12" s="15"/>
      <c r="BJ12" s="16"/>
    </row>
    <row r="13" spans="1:62" ht="15.75" customHeight="1" thickBot="1">
      <c r="A13" s="40">
        <v>5</v>
      </c>
      <c r="B13" s="100" t="s">
        <v>114</v>
      </c>
      <c r="C13" s="101" t="s">
        <v>115</v>
      </c>
      <c r="D13" s="101" t="s">
        <v>116</v>
      </c>
      <c r="E13" s="102" t="s">
        <v>117</v>
      </c>
      <c r="F13" s="38">
        <f t="shared" si="0"/>
        <v>15</v>
      </c>
      <c r="G13" s="44">
        <f t="shared" si="3"/>
        <v>0</v>
      </c>
      <c r="H13" s="45">
        <f t="shared" si="4"/>
        <v>0</v>
      </c>
      <c r="I13" s="46">
        <f t="shared" si="5"/>
        <v>0</v>
      </c>
      <c r="J13" s="81">
        <f t="shared" si="1"/>
        <v>7</v>
      </c>
      <c r="K13" s="45">
        <f t="shared" si="6"/>
        <v>1720</v>
      </c>
      <c r="L13" s="45">
        <f t="shared" si="7"/>
        <v>3</v>
      </c>
      <c r="M13" s="46">
        <f t="shared" si="8"/>
        <v>1120</v>
      </c>
      <c r="N13" s="81">
        <f t="shared" si="2"/>
        <v>10</v>
      </c>
      <c r="O13" s="45">
        <f t="shared" si="9"/>
        <v>550</v>
      </c>
      <c r="P13" s="45">
        <f t="shared" si="10"/>
        <v>1</v>
      </c>
      <c r="Q13" s="46">
        <f t="shared" si="11"/>
        <v>350</v>
      </c>
      <c r="R13" s="52"/>
      <c r="S13" s="51"/>
      <c r="T13" s="15"/>
      <c r="U13" s="51"/>
      <c r="V13" s="51"/>
      <c r="W13" s="51"/>
      <c r="X13" s="51"/>
      <c r="Y13" s="51"/>
      <c r="Z13" s="51"/>
      <c r="AA13" s="51"/>
      <c r="AB13" s="51"/>
      <c r="AC13" s="51"/>
      <c r="AD13" s="15"/>
      <c r="AE13" s="15"/>
      <c r="AF13" s="16"/>
      <c r="AG13" s="14">
        <v>310</v>
      </c>
      <c r="AH13" s="15">
        <v>400</v>
      </c>
      <c r="AI13" s="15">
        <v>410</v>
      </c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6"/>
      <c r="AV13" s="14">
        <v>350</v>
      </c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6"/>
    </row>
    <row r="14" spans="1:62" ht="15.75" customHeight="1" thickBot="1">
      <c r="A14" s="40">
        <v>6</v>
      </c>
      <c r="B14" s="105"/>
      <c r="C14" s="101" t="s">
        <v>119</v>
      </c>
      <c r="D14" s="101" t="s">
        <v>118</v>
      </c>
      <c r="E14" s="102" t="s">
        <v>120</v>
      </c>
      <c r="F14" s="38">
        <f t="shared" si="0"/>
        <v>15</v>
      </c>
      <c r="G14" s="44">
        <f t="shared" si="3"/>
        <v>0</v>
      </c>
      <c r="H14" s="45">
        <f t="shared" si="4"/>
        <v>0</v>
      </c>
      <c r="I14" s="46">
        <f t="shared" si="5"/>
        <v>0</v>
      </c>
      <c r="J14" s="81">
        <f t="shared" si="1"/>
        <v>2</v>
      </c>
      <c r="K14" s="45">
        <f t="shared" si="6"/>
        <v>2910</v>
      </c>
      <c r="L14" s="45">
        <f t="shared" si="7"/>
        <v>5</v>
      </c>
      <c r="M14" s="46">
        <f t="shared" si="8"/>
        <v>1910</v>
      </c>
      <c r="N14" s="81">
        <f t="shared" si="2"/>
        <v>16</v>
      </c>
      <c r="O14" s="45">
        <f t="shared" si="9"/>
        <v>0</v>
      </c>
      <c r="P14" s="45">
        <f t="shared" si="10"/>
        <v>0</v>
      </c>
      <c r="Q14" s="46">
        <f t="shared" si="11"/>
        <v>0</v>
      </c>
      <c r="R14" s="52"/>
      <c r="S14" s="51"/>
      <c r="T14" s="51"/>
      <c r="U14" s="51"/>
      <c r="V14" s="51"/>
      <c r="W14" s="51"/>
      <c r="X14" s="51"/>
      <c r="Y14" s="51"/>
      <c r="Z14" s="51"/>
      <c r="AA14" s="51"/>
      <c r="AB14" s="15"/>
      <c r="AC14" s="15"/>
      <c r="AD14" s="15"/>
      <c r="AE14" s="15"/>
      <c r="AF14" s="16"/>
      <c r="AG14" s="14">
        <v>440</v>
      </c>
      <c r="AH14" s="15">
        <v>340</v>
      </c>
      <c r="AI14" s="15">
        <v>350</v>
      </c>
      <c r="AJ14" s="15">
        <v>350</v>
      </c>
      <c r="AK14" s="15">
        <v>430</v>
      </c>
      <c r="AL14" s="15"/>
      <c r="AM14" s="15"/>
      <c r="AN14" s="15"/>
      <c r="AO14" s="15"/>
      <c r="AP14" s="15"/>
      <c r="AQ14" s="15"/>
      <c r="AR14" s="15"/>
      <c r="AS14" s="15"/>
      <c r="AT14" s="15"/>
      <c r="AU14" s="16"/>
      <c r="AV14" s="14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6"/>
    </row>
    <row r="15" spans="1:62" ht="15.75" customHeight="1" thickBot="1">
      <c r="A15" s="39">
        <v>7</v>
      </c>
      <c r="B15" s="104"/>
      <c r="C15" s="101" t="s">
        <v>122</v>
      </c>
      <c r="D15" s="101" t="s">
        <v>123</v>
      </c>
      <c r="E15" s="102" t="s">
        <v>121</v>
      </c>
      <c r="F15" s="38">
        <f t="shared" si="0"/>
        <v>1</v>
      </c>
      <c r="G15" s="44">
        <f t="shared" si="3"/>
        <v>1580</v>
      </c>
      <c r="H15" s="45">
        <f t="shared" si="4"/>
        <v>3</v>
      </c>
      <c r="I15" s="46">
        <f t="shared" si="5"/>
        <v>980</v>
      </c>
      <c r="J15" s="81">
        <f t="shared" si="1"/>
        <v>12</v>
      </c>
      <c r="K15" s="45">
        <f t="shared" si="6"/>
        <v>570</v>
      </c>
      <c r="L15" s="45">
        <f t="shared" si="7"/>
        <v>1</v>
      </c>
      <c r="M15" s="46">
        <f t="shared" si="8"/>
        <v>370</v>
      </c>
      <c r="N15" s="81">
        <f t="shared" si="2"/>
        <v>3</v>
      </c>
      <c r="O15" s="45">
        <f t="shared" si="9"/>
        <v>1675</v>
      </c>
      <c r="P15" s="45">
        <f t="shared" si="10"/>
        <v>3</v>
      </c>
      <c r="Q15" s="46">
        <f t="shared" si="11"/>
        <v>1075</v>
      </c>
      <c r="R15" s="52">
        <v>300</v>
      </c>
      <c r="S15" s="51">
        <v>340</v>
      </c>
      <c r="T15" s="51">
        <v>340</v>
      </c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15"/>
      <c r="AF15" s="16"/>
      <c r="AG15" s="14">
        <v>370</v>
      </c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6"/>
      <c r="AV15" s="14">
        <v>385</v>
      </c>
      <c r="AW15" s="15">
        <v>318</v>
      </c>
      <c r="AX15" s="15">
        <v>372</v>
      </c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6"/>
    </row>
    <row r="16" spans="1:62" ht="15.75" customHeight="1" thickBot="1">
      <c r="A16" s="40">
        <v>8</v>
      </c>
      <c r="B16" s="100" t="s">
        <v>124</v>
      </c>
      <c r="C16" s="101" t="s">
        <v>125</v>
      </c>
      <c r="D16" s="101" t="s">
        <v>127</v>
      </c>
      <c r="E16" s="102" t="s">
        <v>126</v>
      </c>
      <c r="F16" s="38">
        <f t="shared" si="0"/>
        <v>15</v>
      </c>
      <c r="G16" s="44">
        <f t="shared" si="3"/>
        <v>0</v>
      </c>
      <c r="H16" s="45">
        <f t="shared" si="4"/>
        <v>0</v>
      </c>
      <c r="I16" s="46">
        <f t="shared" si="5"/>
        <v>0</v>
      </c>
      <c r="J16" s="81">
        <f t="shared" si="1"/>
        <v>19</v>
      </c>
      <c r="K16" s="45">
        <f t="shared" si="6"/>
        <v>0</v>
      </c>
      <c r="L16" s="45">
        <f t="shared" si="7"/>
        <v>0</v>
      </c>
      <c r="M16" s="46">
        <f t="shared" si="8"/>
        <v>0</v>
      </c>
      <c r="N16" s="81">
        <f t="shared" si="2"/>
        <v>9</v>
      </c>
      <c r="O16" s="45">
        <f t="shared" si="9"/>
        <v>590</v>
      </c>
      <c r="P16" s="45">
        <f t="shared" si="10"/>
        <v>1</v>
      </c>
      <c r="Q16" s="46">
        <f t="shared" si="11"/>
        <v>390</v>
      </c>
      <c r="R16" s="52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15"/>
      <c r="AF16" s="16"/>
      <c r="AG16" s="14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6"/>
      <c r="AV16" s="14">
        <v>390</v>
      </c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6"/>
    </row>
    <row r="17" spans="1:62" ht="15.75" customHeight="1" thickBot="1">
      <c r="A17" s="40">
        <v>9</v>
      </c>
      <c r="B17" s="104"/>
      <c r="C17" s="101" t="s">
        <v>128</v>
      </c>
      <c r="D17" s="101" t="s">
        <v>130</v>
      </c>
      <c r="E17" s="102" t="s">
        <v>129</v>
      </c>
      <c r="F17" s="38">
        <f t="shared" si="0"/>
        <v>8</v>
      </c>
      <c r="G17" s="44">
        <f t="shared" si="3"/>
        <v>565</v>
      </c>
      <c r="H17" s="45">
        <f t="shared" si="4"/>
        <v>1</v>
      </c>
      <c r="I17" s="46">
        <f t="shared" si="5"/>
        <v>365</v>
      </c>
      <c r="J17" s="81">
        <f t="shared" si="1"/>
        <v>13</v>
      </c>
      <c r="K17" s="45">
        <f t="shared" si="6"/>
        <v>560</v>
      </c>
      <c r="L17" s="45">
        <f t="shared" si="7"/>
        <v>1</v>
      </c>
      <c r="M17" s="46">
        <f t="shared" si="8"/>
        <v>360</v>
      </c>
      <c r="N17" s="81">
        <f t="shared" si="2"/>
        <v>5</v>
      </c>
      <c r="O17" s="45">
        <f t="shared" si="9"/>
        <v>1080</v>
      </c>
      <c r="P17" s="45">
        <f t="shared" si="10"/>
        <v>2</v>
      </c>
      <c r="Q17" s="46">
        <f t="shared" si="11"/>
        <v>680</v>
      </c>
      <c r="R17" s="52">
        <v>365</v>
      </c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16"/>
      <c r="AG17" s="14">
        <v>360</v>
      </c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6"/>
      <c r="AV17" s="14">
        <v>330</v>
      </c>
      <c r="AW17" s="15">
        <v>350</v>
      </c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6"/>
    </row>
    <row r="18" spans="1:62" ht="15.75" customHeight="1" thickBot="1">
      <c r="A18" s="40">
        <v>10</v>
      </c>
      <c r="B18" s="100" t="s">
        <v>110</v>
      </c>
      <c r="C18" s="101" t="s">
        <v>132</v>
      </c>
      <c r="D18" s="101" t="s">
        <v>131</v>
      </c>
      <c r="E18" s="102" t="s">
        <v>133</v>
      </c>
      <c r="F18" s="38">
        <f t="shared" si="0"/>
        <v>5</v>
      </c>
      <c r="G18" s="44">
        <f t="shared" si="3"/>
        <v>1070</v>
      </c>
      <c r="H18" s="45">
        <f t="shared" si="4"/>
        <v>2</v>
      </c>
      <c r="I18" s="46">
        <f t="shared" si="5"/>
        <v>670</v>
      </c>
      <c r="J18" s="81">
        <f t="shared" si="1"/>
        <v>5</v>
      </c>
      <c r="K18" s="45">
        <f t="shared" si="6"/>
        <v>2299</v>
      </c>
      <c r="L18" s="45">
        <f t="shared" si="7"/>
        <v>4</v>
      </c>
      <c r="M18" s="46">
        <f t="shared" si="8"/>
        <v>1499</v>
      </c>
      <c r="N18" s="81">
        <f t="shared" si="2"/>
        <v>16</v>
      </c>
      <c r="O18" s="45">
        <f t="shared" si="9"/>
        <v>0</v>
      </c>
      <c r="P18" s="45">
        <f t="shared" si="10"/>
        <v>0</v>
      </c>
      <c r="Q18" s="46">
        <f t="shared" si="11"/>
        <v>0</v>
      </c>
      <c r="R18" s="52">
        <v>330</v>
      </c>
      <c r="S18" s="51">
        <v>340</v>
      </c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3"/>
      <c r="AG18" s="52">
        <v>340</v>
      </c>
      <c r="AH18" s="51">
        <v>364</v>
      </c>
      <c r="AI18" s="51">
        <v>444</v>
      </c>
      <c r="AJ18" s="51">
        <v>351</v>
      </c>
      <c r="AK18" s="51"/>
      <c r="AL18" s="51"/>
      <c r="AM18" s="51"/>
      <c r="AN18" s="51"/>
      <c r="AO18" s="15"/>
      <c r="AP18" s="15"/>
      <c r="AQ18" s="15"/>
      <c r="AR18" s="15"/>
      <c r="AS18" s="15"/>
      <c r="AT18" s="15"/>
      <c r="AU18" s="16"/>
      <c r="AV18" s="14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6"/>
    </row>
    <row r="19" spans="1:62" ht="15.75" customHeight="1" thickBot="1">
      <c r="A19" s="39">
        <v>11</v>
      </c>
      <c r="B19" s="104"/>
      <c r="C19" s="101" t="s">
        <v>135</v>
      </c>
      <c r="D19" s="101" t="s">
        <v>134</v>
      </c>
      <c r="E19" s="102" t="s">
        <v>136</v>
      </c>
      <c r="F19" s="38">
        <f t="shared" si="0"/>
        <v>6</v>
      </c>
      <c r="G19" s="44">
        <f t="shared" si="3"/>
        <v>570</v>
      </c>
      <c r="H19" s="45">
        <f t="shared" si="4"/>
        <v>1</v>
      </c>
      <c r="I19" s="46">
        <f t="shared" si="5"/>
        <v>370</v>
      </c>
      <c r="J19" s="81">
        <f t="shared" si="1"/>
        <v>6</v>
      </c>
      <c r="K19" s="45">
        <f t="shared" si="6"/>
        <v>2240</v>
      </c>
      <c r="L19" s="45">
        <f t="shared" si="7"/>
        <v>4</v>
      </c>
      <c r="M19" s="46">
        <f t="shared" si="8"/>
        <v>1440</v>
      </c>
      <c r="N19" s="81">
        <f t="shared" si="2"/>
        <v>2</v>
      </c>
      <c r="O19" s="45">
        <f t="shared" si="9"/>
        <v>1700</v>
      </c>
      <c r="P19" s="45">
        <f t="shared" si="10"/>
        <v>3</v>
      </c>
      <c r="Q19" s="46">
        <f t="shared" si="11"/>
        <v>1100</v>
      </c>
      <c r="R19" s="52">
        <v>370</v>
      </c>
      <c r="S19" s="51"/>
      <c r="T19" s="51"/>
      <c r="U19" s="51"/>
      <c r="V19" s="51"/>
      <c r="W19" s="51"/>
      <c r="X19" s="15"/>
      <c r="Y19" s="15"/>
      <c r="Z19" s="15"/>
      <c r="AA19" s="15"/>
      <c r="AB19" s="15"/>
      <c r="AC19" s="15"/>
      <c r="AD19" s="15"/>
      <c r="AE19" s="15"/>
      <c r="AF19" s="16"/>
      <c r="AG19" s="14">
        <v>420</v>
      </c>
      <c r="AH19" s="15">
        <v>340</v>
      </c>
      <c r="AI19" s="15">
        <v>350</v>
      </c>
      <c r="AJ19" s="15">
        <v>330</v>
      </c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6"/>
      <c r="AV19" s="14">
        <v>320</v>
      </c>
      <c r="AW19" s="15">
        <v>450</v>
      </c>
      <c r="AX19" s="15">
        <v>330</v>
      </c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6"/>
    </row>
    <row r="20" spans="1:62" ht="15.75" customHeight="1" thickBot="1">
      <c r="A20" s="40">
        <v>12</v>
      </c>
      <c r="B20" s="100" t="s">
        <v>124</v>
      </c>
      <c r="C20" s="101" t="s">
        <v>137</v>
      </c>
      <c r="D20" s="101" t="s">
        <v>138</v>
      </c>
      <c r="E20" s="102" t="s">
        <v>139</v>
      </c>
      <c r="F20" s="38">
        <f t="shared" si="0"/>
        <v>9</v>
      </c>
      <c r="G20" s="44">
        <f t="shared" si="3"/>
        <v>550</v>
      </c>
      <c r="H20" s="45">
        <f t="shared" si="4"/>
        <v>1</v>
      </c>
      <c r="I20" s="46">
        <f t="shared" si="5"/>
        <v>350</v>
      </c>
      <c r="J20" s="81">
        <f t="shared" si="1"/>
        <v>10</v>
      </c>
      <c r="K20" s="45">
        <f t="shared" si="6"/>
        <v>1000</v>
      </c>
      <c r="L20" s="45">
        <f t="shared" si="7"/>
        <v>2</v>
      </c>
      <c r="M20" s="46">
        <f t="shared" si="8"/>
        <v>600</v>
      </c>
      <c r="N20" s="81">
        <f t="shared" si="2"/>
        <v>4</v>
      </c>
      <c r="O20" s="45">
        <f t="shared" si="9"/>
        <v>1130</v>
      </c>
      <c r="P20" s="45">
        <f t="shared" si="10"/>
        <v>2</v>
      </c>
      <c r="Q20" s="46">
        <f t="shared" si="11"/>
        <v>730</v>
      </c>
      <c r="R20" s="52">
        <v>350</v>
      </c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3"/>
      <c r="AG20" s="52">
        <v>300</v>
      </c>
      <c r="AH20" s="51">
        <v>300</v>
      </c>
      <c r="AI20" s="51"/>
      <c r="AJ20" s="51"/>
      <c r="AK20" s="51"/>
      <c r="AL20" s="51"/>
      <c r="AM20" s="15"/>
      <c r="AN20" s="15"/>
      <c r="AO20" s="15"/>
      <c r="AP20" s="15"/>
      <c r="AQ20" s="15"/>
      <c r="AR20" s="15"/>
      <c r="AS20" s="15"/>
      <c r="AT20" s="15"/>
      <c r="AU20" s="16"/>
      <c r="AV20" s="14">
        <v>350</v>
      </c>
      <c r="AW20" s="15">
        <v>380</v>
      </c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6"/>
    </row>
    <row r="21" spans="1:62" ht="15.75" customHeight="1" thickBot="1">
      <c r="A21" s="40">
        <v>13</v>
      </c>
      <c r="B21" s="104"/>
      <c r="C21" s="101" t="s">
        <v>141</v>
      </c>
      <c r="D21" s="101" t="s">
        <v>142</v>
      </c>
      <c r="E21" s="102" t="s">
        <v>140</v>
      </c>
      <c r="F21" s="38">
        <f t="shared" si="0"/>
        <v>2</v>
      </c>
      <c r="G21" s="44">
        <f t="shared" si="3"/>
        <v>1560</v>
      </c>
      <c r="H21" s="45">
        <f t="shared" si="4"/>
        <v>3</v>
      </c>
      <c r="I21" s="46">
        <f t="shared" si="5"/>
        <v>960</v>
      </c>
      <c r="J21" s="81">
        <f t="shared" si="1"/>
        <v>1</v>
      </c>
      <c r="K21" s="45">
        <f t="shared" si="6"/>
        <v>3681</v>
      </c>
      <c r="L21" s="45">
        <f t="shared" si="7"/>
        <v>6</v>
      </c>
      <c r="M21" s="46">
        <f t="shared" si="8"/>
        <v>2481</v>
      </c>
      <c r="N21" s="81">
        <f t="shared" si="2"/>
        <v>16</v>
      </c>
      <c r="O21" s="45">
        <f t="shared" si="9"/>
        <v>0</v>
      </c>
      <c r="P21" s="45">
        <f t="shared" si="10"/>
        <v>0</v>
      </c>
      <c r="Q21" s="46">
        <f t="shared" si="11"/>
        <v>0</v>
      </c>
      <c r="R21" s="52">
        <v>310</v>
      </c>
      <c r="S21" s="51">
        <v>300</v>
      </c>
      <c r="T21" s="51">
        <v>350</v>
      </c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3"/>
      <c r="AG21" s="14">
        <v>350</v>
      </c>
      <c r="AH21" s="15">
        <v>400</v>
      </c>
      <c r="AI21" s="15">
        <v>450</v>
      </c>
      <c r="AJ21" s="15">
        <v>364</v>
      </c>
      <c r="AK21" s="15">
        <v>490</v>
      </c>
      <c r="AL21" s="15">
        <v>427</v>
      </c>
      <c r="AM21" s="15"/>
      <c r="AN21" s="15"/>
      <c r="AO21" s="15"/>
      <c r="AP21" s="15"/>
      <c r="AQ21" s="15"/>
      <c r="AR21" s="15"/>
      <c r="AS21" s="15"/>
      <c r="AT21" s="15"/>
      <c r="AU21" s="16"/>
      <c r="AV21" s="14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6"/>
    </row>
    <row r="22" spans="1:62" ht="15.75" customHeight="1" thickBot="1">
      <c r="A22" s="40">
        <v>14</v>
      </c>
      <c r="B22" s="100" t="s">
        <v>143</v>
      </c>
      <c r="C22" s="101" t="s">
        <v>144</v>
      </c>
      <c r="D22" s="101" t="s">
        <v>146</v>
      </c>
      <c r="E22" s="102" t="s">
        <v>145</v>
      </c>
      <c r="F22" s="38">
        <f t="shared" si="0"/>
        <v>15</v>
      </c>
      <c r="G22" s="44">
        <f t="shared" si="3"/>
        <v>0</v>
      </c>
      <c r="H22" s="45">
        <f t="shared" si="4"/>
        <v>0</v>
      </c>
      <c r="I22" s="46">
        <f t="shared" si="5"/>
        <v>0</v>
      </c>
      <c r="J22" s="81">
        <f t="shared" si="1"/>
        <v>9</v>
      </c>
      <c r="K22" s="45">
        <f t="shared" si="6"/>
        <v>1097</v>
      </c>
      <c r="L22" s="45">
        <f t="shared" si="7"/>
        <v>2</v>
      </c>
      <c r="M22" s="46">
        <f t="shared" si="8"/>
        <v>697</v>
      </c>
      <c r="N22" s="81">
        <f t="shared" si="2"/>
        <v>7</v>
      </c>
      <c r="O22" s="45">
        <f t="shared" si="9"/>
        <v>600</v>
      </c>
      <c r="P22" s="45">
        <f t="shared" si="10"/>
        <v>1</v>
      </c>
      <c r="Q22" s="46">
        <f t="shared" si="11"/>
        <v>400</v>
      </c>
      <c r="R22" s="52"/>
      <c r="S22" s="51"/>
      <c r="T22" s="51"/>
      <c r="U22" s="51"/>
      <c r="V22" s="51"/>
      <c r="W22" s="51"/>
      <c r="X22" s="51"/>
      <c r="Y22" s="51"/>
      <c r="Z22" s="51"/>
      <c r="AA22" s="51"/>
      <c r="AB22" s="15"/>
      <c r="AC22" s="15"/>
      <c r="AD22" s="15"/>
      <c r="AE22" s="15"/>
      <c r="AF22" s="16"/>
      <c r="AG22" s="14">
        <v>355</v>
      </c>
      <c r="AH22" s="15">
        <v>342</v>
      </c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6"/>
      <c r="AV22" s="14">
        <v>400</v>
      </c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6"/>
    </row>
    <row r="23" spans="1:62" ht="15.75" customHeight="1">
      <c r="A23" s="40">
        <v>15</v>
      </c>
      <c r="B23" s="108"/>
      <c r="C23" s="109" t="s">
        <v>148</v>
      </c>
      <c r="D23" s="106" t="s">
        <v>147</v>
      </c>
      <c r="E23" s="110" t="s">
        <v>149</v>
      </c>
      <c r="F23" s="38">
        <f t="shared" si="0"/>
        <v>3</v>
      </c>
      <c r="G23" s="44">
        <f t="shared" si="3"/>
        <v>1150</v>
      </c>
      <c r="H23" s="45">
        <f t="shared" si="4"/>
        <v>2</v>
      </c>
      <c r="I23" s="46">
        <f t="shared" si="5"/>
        <v>750</v>
      </c>
      <c r="J23" s="81">
        <f t="shared" si="1"/>
        <v>8</v>
      </c>
      <c r="K23" s="45">
        <f t="shared" si="6"/>
        <v>1116</v>
      </c>
      <c r="L23" s="45">
        <f t="shared" si="7"/>
        <v>2</v>
      </c>
      <c r="M23" s="46">
        <f t="shared" si="8"/>
        <v>716</v>
      </c>
      <c r="N23" s="81">
        <f t="shared" si="2"/>
        <v>8</v>
      </c>
      <c r="O23" s="45">
        <f t="shared" si="9"/>
        <v>594</v>
      </c>
      <c r="P23" s="45">
        <f t="shared" si="10"/>
        <v>1</v>
      </c>
      <c r="Q23" s="46">
        <f t="shared" si="11"/>
        <v>394</v>
      </c>
      <c r="R23" s="52">
        <v>410</v>
      </c>
      <c r="S23" s="51">
        <v>340</v>
      </c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15"/>
      <c r="AE23" s="15"/>
      <c r="AF23" s="16"/>
      <c r="AG23" s="14">
        <v>363</v>
      </c>
      <c r="AH23" s="15">
        <v>353</v>
      </c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6"/>
      <c r="AV23" s="14">
        <v>394</v>
      </c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6"/>
    </row>
    <row r="24" spans="1:62">
      <c r="A24" s="33"/>
      <c r="B24" s="33"/>
      <c r="C24" s="2"/>
      <c r="D24" s="2"/>
      <c r="E24" s="2"/>
      <c r="F24" s="33"/>
      <c r="G24" s="8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62">
      <c r="A25" s="33"/>
      <c r="B25" s="33"/>
      <c r="C25" s="2"/>
      <c r="D25" s="2"/>
      <c r="E25" s="2"/>
      <c r="F25" s="33"/>
      <c r="G25" s="8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62">
      <c r="A26" s="33"/>
      <c r="B26" s="33"/>
      <c r="C26" s="2"/>
      <c r="D26" s="2"/>
      <c r="E26" s="2"/>
      <c r="F26" s="33"/>
      <c r="G26" s="8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62">
      <c r="A27" s="33"/>
      <c r="B27" s="33"/>
      <c r="C27" s="2"/>
      <c r="D27" s="2"/>
      <c r="E27" s="2"/>
      <c r="F27" s="33"/>
      <c r="G27" s="8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62">
      <c r="A28" s="33"/>
      <c r="B28" s="33"/>
      <c r="C28" s="2"/>
      <c r="D28" s="2"/>
      <c r="E28" s="2"/>
      <c r="F28" s="33"/>
      <c r="G28" s="8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62">
      <c r="A29" s="33"/>
      <c r="B29" s="33"/>
      <c r="C29" s="2"/>
      <c r="D29" s="2"/>
      <c r="E29" s="2"/>
      <c r="F29" s="33"/>
      <c r="G29" s="8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62">
      <c r="A30" s="33"/>
      <c r="B30" s="33"/>
      <c r="C30" s="2"/>
      <c r="D30" s="2"/>
      <c r="E30" s="2"/>
      <c r="F30" s="33"/>
      <c r="G30" s="8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62">
      <c r="A31" s="33"/>
      <c r="B31" s="33"/>
      <c r="C31" s="2"/>
      <c r="D31" s="2"/>
      <c r="E31" s="2"/>
      <c r="F31" s="33"/>
      <c r="G31" s="8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62">
      <c r="A32" s="33"/>
      <c r="B32" s="33"/>
      <c r="C32" s="2"/>
      <c r="D32" s="2"/>
      <c r="E32" s="2"/>
      <c r="F32" s="33"/>
      <c r="G32" s="8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>
      <c r="A33" s="33"/>
      <c r="B33" s="33"/>
      <c r="C33" s="2"/>
      <c r="D33" s="2"/>
      <c r="E33" s="2"/>
      <c r="F33" s="33"/>
      <c r="G33" s="8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>
      <c r="A34" s="33"/>
      <c r="B34" s="33"/>
      <c r="C34" s="2"/>
      <c r="D34" s="2"/>
      <c r="E34" s="2"/>
      <c r="F34" s="33"/>
      <c r="G34" s="8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>
      <c r="A35" s="33"/>
      <c r="B35" s="33"/>
      <c r="C35" s="2"/>
      <c r="D35" s="2"/>
      <c r="E35" s="2"/>
      <c r="F35" s="33"/>
      <c r="G35" s="8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>
      <c r="A36" s="33"/>
      <c r="B36" s="33"/>
      <c r="C36" s="2"/>
      <c r="D36" s="2"/>
      <c r="E36" s="2"/>
      <c r="F36" s="33"/>
      <c r="G36" s="8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>
      <c r="A37" s="33"/>
      <c r="B37" s="33"/>
      <c r="C37" s="2"/>
      <c r="D37" s="2"/>
      <c r="E37" s="2"/>
      <c r="F37" s="33"/>
      <c r="G37" s="8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>
      <c r="A38" s="33"/>
      <c r="B38" s="33"/>
      <c r="C38" s="2"/>
      <c r="D38" s="2"/>
      <c r="E38" s="2"/>
      <c r="F38" s="33"/>
      <c r="G38" s="8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>
      <c r="A39" s="33"/>
      <c r="B39" s="33"/>
      <c r="C39" s="2"/>
      <c r="D39" s="2"/>
      <c r="E39" s="2"/>
      <c r="F39" s="33"/>
      <c r="G39" s="8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>
      <c r="A40" s="33"/>
      <c r="B40" s="33"/>
      <c r="C40" s="2"/>
      <c r="D40" s="2"/>
      <c r="E40" s="2"/>
      <c r="F40" s="33"/>
      <c r="G40" s="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>
      <c r="A41" s="33"/>
      <c r="B41" s="33"/>
      <c r="C41" s="2"/>
      <c r="D41" s="2"/>
      <c r="E41" s="2"/>
      <c r="F41" s="33"/>
      <c r="G41" s="8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>
      <c r="A42" s="33"/>
      <c r="B42" s="33"/>
      <c r="C42" s="2"/>
      <c r="D42" s="2"/>
      <c r="E42" s="2"/>
      <c r="F42" s="33"/>
      <c r="G42" s="8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>
      <c r="A43" s="33"/>
      <c r="B43" s="33"/>
      <c r="C43" s="2"/>
      <c r="D43" s="2"/>
      <c r="E43" s="2"/>
      <c r="F43" s="33"/>
      <c r="G43" s="8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>
      <c r="A44" s="33"/>
      <c r="B44" s="33"/>
      <c r="C44" s="2"/>
      <c r="D44" s="2"/>
      <c r="E44" s="2"/>
      <c r="F44" s="33"/>
      <c r="G44" s="8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>
      <c r="A45" s="33"/>
      <c r="B45" s="33"/>
      <c r="C45" s="2"/>
      <c r="D45" s="2"/>
      <c r="E45" s="2"/>
      <c r="F45" s="33"/>
      <c r="G45" s="8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>
      <c r="A46" s="33"/>
      <c r="B46" s="33"/>
      <c r="C46" s="2"/>
      <c r="D46" s="2"/>
      <c r="E46" s="2"/>
      <c r="F46" s="33"/>
      <c r="G46" s="8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>
      <c r="A47" s="33"/>
      <c r="B47" s="33"/>
      <c r="C47" s="2"/>
      <c r="D47" s="2"/>
      <c r="E47" s="2"/>
      <c r="F47" s="33"/>
      <c r="G47" s="8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>
      <c r="A48" s="33"/>
      <c r="B48" s="33"/>
      <c r="C48" s="2"/>
      <c r="D48" s="2"/>
      <c r="E48" s="2"/>
      <c r="F48" s="33"/>
      <c r="G48" s="8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>
      <c r="A49" s="33"/>
      <c r="B49" s="33"/>
      <c r="C49" s="2"/>
      <c r="D49" s="2"/>
      <c r="E49" s="2"/>
      <c r="F49" s="33"/>
      <c r="G49" s="8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>
      <c r="A50" s="33"/>
      <c r="B50" s="33"/>
      <c r="C50" s="2"/>
      <c r="D50" s="2"/>
      <c r="E50" s="2"/>
      <c r="F50" s="33"/>
      <c r="G50" s="8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>
      <c r="A51" s="33"/>
      <c r="B51" s="33"/>
      <c r="C51" s="2"/>
      <c r="D51" s="2"/>
      <c r="E51" s="2"/>
      <c r="F51" s="33"/>
      <c r="G51" s="8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>
      <c r="A52" s="33"/>
      <c r="B52" s="33"/>
      <c r="C52" s="2"/>
      <c r="D52" s="2"/>
      <c r="E52" s="2"/>
      <c r="F52" s="33"/>
      <c r="G52" s="8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>
      <c r="A53" s="33"/>
      <c r="B53" s="33"/>
      <c r="C53" s="2"/>
      <c r="D53" s="2"/>
      <c r="E53" s="2"/>
      <c r="F53" s="33"/>
      <c r="G53" s="8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>
      <c r="A54" s="33"/>
      <c r="B54" s="33"/>
      <c r="C54" s="2"/>
      <c r="D54" s="2"/>
      <c r="E54" s="2"/>
      <c r="F54" s="33"/>
      <c r="G54" s="8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>
      <c r="A55" s="33"/>
      <c r="B55" s="33"/>
      <c r="C55" s="2"/>
      <c r="D55" s="2"/>
      <c r="E55" s="2"/>
      <c r="F55" s="33"/>
      <c r="G55" s="8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>
      <c r="A56" s="33"/>
      <c r="B56" s="33"/>
      <c r="C56" s="2"/>
      <c r="D56" s="2"/>
      <c r="E56" s="2"/>
      <c r="F56" s="33"/>
      <c r="G56" s="8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>
      <c r="A57" s="33"/>
      <c r="B57" s="33"/>
      <c r="C57" s="2"/>
      <c r="D57" s="2"/>
      <c r="E57" s="2"/>
      <c r="F57" s="33"/>
      <c r="G57" s="8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</sheetData>
  <pageMargins left="0.74803149606299213" right="0.74803149606299213" top="0.98425196850393704" bottom="0.98425196850393704" header="0.51181102362204722" footer="0.51181102362204722"/>
  <pageSetup paperSize="9" scale="53" orientation="landscape" r:id="rId1"/>
  <headerFooter scaleWithDoc="0" alignWithMargins="0">
    <oddHeader>&amp;C&amp;A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6:BJ66"/>
  <sheetViews>
    <sheetView topLeftCell="R1" workbookViewId="0">
      <pane ySplit="8" topLeftCell="A9" activePane="bottomLeft" state="frozen"/>
      <selection activeCell="AX19" sqref="AX19"/>
      <selection pane="bottomLeft" activeCell="AX19" sqref="AX19"/>
    </sheetView>
  </sheetViews>
  <sheetFormatPr baseColWidth="10" defaultColWidth="9.140625" defaultRowHeight="12.75"/>
  <cols>
    <col min="1" max="1" width="7.85546875" style="3" bestFit="1" customWidth="1"/>
    <col min="2" max="2" width="18.140625" style="3" bestFit="1" customWidth="1"/>
    <col min="3" max="5" width="24.5703125" customWidth="1"/>
    <col min="6" max="6" width="7.42578125" style="3" customWidth="1"/>
    <col min="7" max="7" width="6" style="7" bestFit="1" customWidth="1"/>
    <col min="8" max="8" width="7.5703125" style="10" bestFit="1" customWidth="1"/>
    <col min="9" max="9" width="5" style="10" bestFit="1" customWidth="1"/>
    <col min="10" max="10" width="5" style="10" customWidth="1"/>
    <col min="11" max="11" width="6.28515625" style="10" bestFit="1" customWidth="1"/>
    <col min="12" max="12" width="6.140625" style="10" bestFit="1" customWidth="1"/>
    <col min="13" max="13" width="5.140625" style="10" bestFit="1" customWidth="1"/>
    <col min="14" max="14" width="5.28515625" style="10" bestFit="1" customWidth="1"/>
    <col min="15" max="15" width="6.28515625" style="10" bestFit="1" customWidth="1"/>
    <col min="16" max="16" width="6.140625" style="10" bestFit="1" customWidth="1"/>
    <col min="17" max="17" width="5.140625" style="10" bestFit="1" customWidth="1"/>
    <col min="18" max="26" width="4.5703125" bestFit="1" customWidth="1"/>
    <col min="27" max="47" width="5.5703125" bestFit="1" customWidth="1"/>
    <col min="48" max="48" width="5.42578125" customWidth="1"/>
    <col min="49" max="56" width="4.7109375" bestFit="1" customWidth="1"/>
    <col min="57" max="62" width="5.7109375" bestFit="1" customWidth="1"/>
  </cols>
  <sheetData>
    <row r="6" spans="1:62">
      <c r="C6" s="82"/>
      <c r="D6" s="83"/>
      <c r="E6" s="84"/>
      <c r="F6" s="3" t="s">
        <v>18</v>
      </c>
      <c r="J6" s="10" t="s">
        <v>19</v>
      </c>
      <c r="N6" s="10" t="s">
        <v>86</v>
      </c>
      <c r="R6" s="37" t="s">
        <v>18</v>
      </c>
      <c r="AG6" t="s">
        <v>19</v>
      </c>
      <c r="AV6" t="s">
        <v>86</v>
      </c>
    </row>
    <row r="7" spans="1:62" ht="13.5" thickBot="1">
      <c r="C7" s="82"/>
      <c r="D7" s="83"/>
      <c r="E7" s="84"/>
      <c r="F7" s="33"/>
      <c r="G7" s="8"/>
    </row>
    <row r="8" spans="1:62" ht="13.5" thickBot="1">
      <c r="A8" s="36" t="s">
        <v>17</v>
      </c>
      <c r="B8" s="36" t="s">
        <v>87</v>
      </c>
      <c r="C8" s="92" t="s">
        <v>18</v>
      </c>
      <c r="D8" s="91" t="s">
        <v>19</v>
      </c>
      <c r="E8" s="91" t="s">
        <v>86</v>
      </c>
      <c r="F8" s="91" t="s">
        <v>22</v>
      </c>
      <c r="G8" s="9" t="s">
        <v>21</v>
      </c>
      <c r="H8" s="12" t="s">
        <v>26</v>
      </c>
      <c r="I8" s="6" t="s">
        <v>91</v>
      </c>
      <c r="J8" s="91" t="s">
        <v>22</v>
      </c>
      <c r="K8" s="9" t="s">
        <v>21</v>
      </c>
      <c r="L8" s="12" t="s">
        <v>26</v>
      </c>
      <c r="M8" s="6" t="s">
        <v>91</v>
      </c>
      <c r="N8" s="91" t="s">
        <v>22</v>
      </c>
      <c r="O8" s="9" t="s">
        <v>21</v>
      </c>
      <c r="P8" s="12" t="s">
        <v>26</v>
      </c>
      <c r="Q8" s="6" t="s">
        <v>91</v>
      </c>
      <c r="R8" s="4" t="s">
        <v>2</v>
      </c>
      <c r="S8" s="4" t="s">
        <v>3</v>
      </c>
      <c r="T8" s="4" t="s">
        <v>4</v>
      </c>
      <c r="U8" s="4" t="s">
        <v>5</v>
      </c>
      <c r="V8" s="4" t="s">
        <v>6</v>
      </c>
      <c r="W8" s="4" t="s">
        <v>7</v>
      </c>
      <c r="X8" s="4" t="s">
        <v>8</v>
      </c>
      <c r="Y8" s="4" t="s">
        <v>9</v>
      </c>
      <c r="Z8" s="4" t="s">
        <v>10</v>
      </c>
      <c r="AA8" s="4" t="s">
        <v>11</v>
      </c>
      <c r="AB8" s="4" t="s">
        <v>12</v>
      </c>
      <c r="AC8" s="4" t="s">
        <v>13</v>
      </c>
      <c r="AD8" s="4" t="s">
        <v>14</v>
      </c>
      <c r="AE8" s="4" t="s">
        <v>15</v>
      </c>
      <c r="AF8" s="4" t="s">
        <v>16</v>
      </c>
      <c r="AG8" s="4" t="s">
        <v>2</v>
      </c>
      <c r="AH8" s="4" t="s">
        <v>3</v>
      </c>
      <c r="AI8" s="4" t="s">
        <v>4</v>
      </c>
      <c r="AJ8" s="4" t="s">
        <v>5</v>
      </c>
      <c r="AK8" s="4" t="s">
        <v>6</v>
      </c>
      <c r="AL8" s="4" t="s">
        <v>7</v>
      </c>
      <c r="AM8" s="4" t="s">
        <v>8</v>
      </c>
      <c r="AN8" s="4" t="s">
        <v>9</v>
      </c>
      <c r="AO8" s="4" t="s">
        <v>10</v>
      </c>
      <c r="AP8" s="4" t="s">
        <v>11</v>
      </c>
      <c r="AQ8" s="4" t="s">
        <v>12</v>
      </c>
      <c r="AR8" s="4" t="s">
        <v>13</v>
      </c>
      <c r="AS8" s="4" t="s">
        <v>14</v>
      </c>
      <c r="AT8" s="4" t="s">
        <v>15</v>
      </c>
      <c r="AU8" s="4" t="s">
        <v>16</v>
      </c>
      <c r="AV8" s="4" t="s">
        <v>2</v>
      </c>
      <c r="AW8" s="4" t="s">
        <v>3</v>
      </c>
      <c r="AX8" s="4" t="s">
        <v>4</v>
      </c>
      <c r="AY8" s="4" t="s">
        <v>5</v>
      </c>
      <c r="AZ8" s="4" t="s">
        <v>6</v>
      </c>
      <c r="BA8" s="4" t="s">
        <v>7</v>
      </c>
      <c r="BB8" s="4" t="s">
        <v>8</v>
      </c>
      <c r="BC8" s="4" t="s">
        <v>9</v>
      </c>
      <c r="BD8" s="4" t="s">
        <v>10</v>
      </c>
      <c r="BE8" s="4" t="s">
        <v>11</v>
      </c>
      <c r="BF8" s="4" t="s">
        <v>12</v>
      </c>
      <c r="BG8" s="4" t="s">
        <v>13</v>
      </c>
      <c r="BH8" s="4" t="s">
        <v>14</v>
      </c>
      <c r="BI8" s="4" t="s">
        <v>15</v>
      </c>
      <c r="BJ8" s="4" t="s">
        <v>16</v>
      </c>
    </row>
    <row r="9" spans="1:62" ht="15.75" customHeight="1" thickBot="1">
      <c r="A9" s="38">
        <v>1</v>
      </c>
      <c r="B9" s="107" t="s">
        <v>100</v>
      </c>
      <c r="C9" s="98" t="s">
        <v>102</v>
      </c>
      <c r="D9" s="98" t="s">
        <v>103</v>
      </c>
      <c r="E9" s="99" t="s">
        <v>101</v>
      </c>
      <c r="F9" s="38">
        <f t="shared" ref="F9:F23" si="0">+IF(G9=0,RANK(G9,$G$9:$G$23)+1/3*MAX($A$9:$A$23),RANK(G9,$G$9:$G$23))</f>
        <v>9</v>
      </c>
      <c r="G9" s="41">
        <f>H9*200+I9</f>
        <v>555</v>
      </c>
      <c r="H9" s="42">
        <f>COUNT(R9:AF9)</f>
        <v>1</v>
      </c>
      <c r="I9" s="43">
        <f>SUM(R9:AF9)</f>
        <v>355</v>
      </c>
      <c r="J9" s="81">
        <f t="shared" ref="J9:J23" si="1">+IF(K9=0,RANK(K9,$K$9:$K$23)+1/3*MAX($A$9:$A$23),RANK(K9,$K$9:$K$23))</f>
        <v>14</v>
      </c>
      <c r="K9" s="42">
        <f>L9*200+M9</f>
        <v>0</v>
      </c>
      <c r="L9" s="42">
        <f>COUNT(AG9:AU9)</f>
        <v>0</v>
      </c>
      <c r="M9" s="43">
        <f>SUM(AG9:AU9)</f>
        <v>0</v>
      </c>
      <c r="N9" s="81">
        <f t="shared" ref="N9:N23" si="2">+IF(O9=0,RANK(O9,$O$9:$O$23)+1/3*MAX($A$9:$A$23),RANK(O9,$O$9:$O$23))</f>
        <v>14</v>
      </c>
      <c r="O9" s="42">
        <f>P9*200+Q9</f>
        <v>0</v>
      </c>
      <c r="P9" s="42">
        <f>COUNT(AV9:BJ9)</f>
        <v>0</v>
      </c>
      <c r="Q9" s="43">
        <f>SUM(AV9:BJ9)</f>
        <v>0</v>
      </c>
      <c r="R9" s="47">
        <v>355</v>
      </c>
      <c r="S9" s="48"/>
      <c r="T9" s="48"/>
      <c r="U9" s="49"/>
      <c r="V9" s="49"/>
      <c r="W9" s="49"/>
      <c r="X9" s="49"/>
      <c r="Y9" s="48"/>
      <c r="Z9" s="48"/>
      <c r="AA9" s="48"/>
      <c r="AB9" s="48"/>
      <c r="AC9" s="48"/>
      <c r="AD9" s="48"/>
      <c r="AE9" s="48"/>
      <c r="AF9" s="50"/>
      <c r="AG9" s="47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50"/>
      <c r="AV9" s="47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50"/>
    </row>
    <row r="10" spans="1:62" ht="15.75" customHeight="1" thickBot="1">
      <c r="A10" s="39">
        <v>2</v>
      </c>
      <c r="B10" s="103"/>
      <c r="C10" s="101" t="s">
        <v>106</v>
      </c>
      <c r="D10" s="101" t="s">
        <v>105</v>
      </c>
      <c r="E10" s="102" t="s">
        <v>104</v>
      </c>
      <c r="F10" s="38">
        <f t="shared" si="0"/>
        <v>5</v>
      </c>
      <c r="G10" s="44">
        <f t="shared" ref="G10:G23" si="3">H10*200+I10</f>
        <v>1650</v>
      </c>
      <c r="H10" s="45">
        <f t="shared" ref="H10:H23" si="4">COUNT(R10:AF10)</f>
        <v>3</v>
      </c>
      <c r="I10" s="46">
        <f t="shared" ref="I10:I23" si="5">SUM(R10:AF10)</f>
        <v>1050</v>
      </c>
      <c r="J10" s="81">
        <f t="shared" si="1"/>
        <v>8</v>
      </c>
      <c r="K10" s="45">
        <f t="shared" ref="K10:K23" si="6">L10*200+M10</f>
        <v>505</v>
      </c>
      <c r="L10" s="45">
        <f t="shared" ref="L10:L23" si="7">COUNT(AG10:AU10)</f>
        <v>1</v>
      </c>
      <c r="M10" s="46">
        <f t="shared" ref="M10:M23" si="8">SUM(AG10:AU10)</f>
        <v>305</v>
      </c>
      <c r="N10" s="81">
        <f t="shared" si="2"/>
        <v>1</v>
      </c>
      <c r="O10" s="45">
        <f t="shared" ref="O10:O23" si="9">P10*200+Q10</f>
        <v>2109</v>
      </c>
      <c r="P10" s="45">
        <f t="shared" ref="P10:P23" si="10">COUNT(AV10:BJ10)</f>
        <v>4</v>
      </c>
      <c r="Q10" s="46">
        <f t="shared" ref="Q10:Q23" si="11">SUM(AV10:BJ10)</f>
        <v>1309</v>
      </c>
      <c r="R10" s="14">
        <v>380</v>
      </c>
      <c r="S10" s="15">
        <v>340</v>
      </c>
      <c r="T10" s="15">
        <v>330</v>
      </c>
      <c r="U10" s="51"/>
      <c r="V10" s="51"/>
      <c r="W10" s="51"/>
      <c r="X10" s="15"/>
      <c r="Y10" s="15"/>
      <c r="Z10" s="15"/>
      <c r="AA10" s="15"/>
      <c r="AB10" s="15"/>
      <c r="AC10" s="15"/>
      <c r="AD10" s="15"/>
      <c r="AE10" s="15"/>
      <c r="AF10" s="16"/>
      <c r="AG10" s="14">
        <v>305</v>
      </c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6"/>
      <c r="AV10" s="14">
        <v>345</v>
      </c>
      <c r="AW10" s="15">
        <v>290</v>
      </c>
      <c r="AX10" s="15">
        <v>349</v>
      </c>
      <c r="AY10" s="15">
        <v>325</v>
      </c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6"/>
    </row>
    <row r="11" spans="1:62" ht="15.75" customHeight="1" thickBot="1">
      <c r="A11" s="39">
        <v>3</v>
      </c>
      <c r="B11" s="105"/>
      <c r="C11" s="101" t="s">
        <v>107</v>
      </c>
      <c r="D11" s="101" t="s">
        <v>109</v>
      </c>
      <c r="E11" s="102" t="s">
        <v>108</v>
      </c>
      <c r="F11" s="38">
        <f t="shared" si="0"/>
        <v>3</v>
      </c>
      <c r="G11" s="44">
        <f>H11*200+I11</f>
        <v>1770</v>
      </c>
      <c r="H11" s="45">
        <f t="shared" si="4"/>
        <v>3</v>
      </c>
      <c r="I11" s="46">
        <f t="shared" si="5"/>
        <v>1170</v>
      </c>
      <c r="J11" s="81">
        <f t="shared" si="1"/>
        <v>6</v>
      </c>
      <c r="K11" s="45">
        <f t="shared" si="6"/>
        <v>534</v>
      </c>
      <c r="L11" s="45">
        <f t="shared" si="7"/>
        <v>1</v>
      </c>
      <c r="M11" s="46">
        <f t="shared" si="8"/>
        <v>334</v>
      </c>
      <c r="N11" s="81">
        <f t="shared" si="2"/>
        <v>14</v>
      </c>
      <c r="O11" s="45">
        <f t="shared" si="9"/>
        <v>0</v>
      </c>
      <c r="P11" s="45">
        <f t="shared" si="10"/>
        <v>0</v>
      </c>
      <c r="Q11" s="46">
        <f t="shared" si="11"/>
        <v>0</v>
      </c>
      <c r="R11" s="14">
        <v>360</v>
      </c>
      <c r="S11" s="15">
        <v>390</v>
      </c>
      <c r="T11" s="15">
        <v>420</v>
      </c>
      <c r="U11" s="51"/>
      <c r="V11" s="51"/>
      <c r="W11" s="51"/>
      <c r="X11" s="51"/>
      <c r="Y11" s="51"/>
      <c r="Z11" s="51"/>
      <c r="AA11" s="51"/>
      <c r="AB11" s="51"/>
      <c r="AC11" s="51"/>
      <c r="AD11" s="15"/>
      <c r="AE11" s="15"/>
      <c r="AF11" s="16"/>
      <c r="AG11" s="14">
        <v>334</v>
      </c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6"/>
      <c r="AV11" s="14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6"/>
    </row>
    <row r="12" spans="1:62" ht="15.75" customHeight="1" thickBot="1">
      <c r="A12" s="39">
        <v>4</v>
      </c>
      <c r="B12" s="100" t="s">
        <v>110</v>
      </c>
      <c r="C12" s="101" t="s">
        <v>113</v>
      </c>
      <c r="D12" s="101" t="s">
        <v>112</v>
      </c>
      <c r="E12" s="102" t="s">
        <v>111</v>
      </c>
      <c r="F12" s="38">
        <f t="shared" si="0"/>
        <v>15</v>
      </c>
      <c r="G12" s="44">
        <f t="shared" si="3"/>
        <v>0</v>
      </c>
      <c r="H12" s="45">
        <f t="shared" si="4"/>
        <v>0</v>
      </c>
      <c r="I12" s="46">
        <f t="shared" si="5"/>
        <v>0</v>
      </c>
      <c r="J12" s="81">
        <f t="shared" si="1"/>
        <v>14</v>
      </c>
      <c r="K12" s="45">
        <f t="shared" si="6"/>
        <v>0</v>
      </c>
      <c r="L12" s="45">
        <f t="shared" si="7"/>
        <v>0</v>
      </c>
      <c r="M12" s="46">
        <f t="shared" si="8"/>
        <v>0</v>
      </c>
      <c r="N12" s="81">
        <f t="shared" si="2"/>
        <v>7</v>
      </c>
      <c r="O12" s="45">
        <f t="shared" si="9"/>
        <v>530</v>
      </c>
      <c r="P12" s="45">
        <f t="shared" si="10"/>
        <v>1</v>
      </c>
      <c r="Q12" s="46">
        <f t="shared" si="11"/>
        <v>330</v>
      </c>
      <c r="R12" s="52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15"/>
      <c r="AD12" s="15"/>
      <c r="AE12" s="15"/>
      <c r="AF12" s="16"/>
      <c r="AG12" s="14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6"/>
      <c r="AV12" s="14">
        <v>330</v>
      </c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6"/>
    </row>
    <row r="13" spans="1:62" ht="15.75" customHeight="1" thickBot="1">
      <c r="A13" s="40">
        <v>5</v>
      </c>
      <c r="B13" s="100" t="s">
        <v>114</v>
      </c>
      <c r="C13" s="101" t="s">
        <v>115</v>
      </c>
      <c r="D13" s="101" t="s">
        <v>116</v>
      </c>
      <c r="E13" s="102" t="s">
        <v>117</v>
      </c>
      <c r="F13" s="38">
        <f t="shared" si="0"/>
        <v>15</v>
      </c>
      <c r="G13" s="44">
        <f t="shared" si="3"/>
        <v>0</v>
      </c>
      <c r="H13" s="45">
        <f t="shared" si="4"/>
        <v>0</v>
      </c>
      <c r="I13" s="46">
        <f t="shared" si="5"/>
        <v>0</v>
      </c>
      <c r="J13" s="81">
        <f t="shared" si="1"/>
        <v>5</v>
      </c>
      <c r="K13" s="45">
        <f t="shared" si="6"/>
        <v>540</v>
      </c>
      <c r="L13" s="45">
        <f t="shared" si="7"/>
        <v>1</v>
      </c>
      <c r="M13" s="46">
        <f t="shared" si="8"/>
        <v>340</v>
      </c>
      <c r="N13" s="81">
        <f t="shared" si="2"/>
        <v>14</v>
      </c>
      <c r="O13" s="45">
        <f t="shared" si="9"/>
        <v>0</v>
      </c>
      <c r="P13" s="45">
        <f t="shared" si="10"/>
        <v>0</v>
      </c>
      <c r="Q13" s="46">
        <f t="shared" si="11"/>
        <v>0</v>
      </c>
      <c r="R13" s="52"/>
      <c r="S13" s="51"/>
      <c r="T13" s="15"/>
      <c r="U13" s="51"/>
      <c r="V13" s="51"/>
      <c r="W13" s="51"/>
      <c r="X13" s="51"/>
      <c r="Y13" s="51"/>
      <c r="Z13" s="51"/>
      <c r="AA13" s="51"/>
      <c r="AB13" s="51"/>
      <c r="AC13" s="51"/>
      <c r="AD13" s="15"/>
      <c r="AE13" s="15"/>
      <c r="AF13" s="16"/>
      <c r="AG13" s="14">
        <v>340</v>
      </c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6"/>
      <c r="AV13" s="14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6"/>
    </row>
    <row r="14" spans="1:62" ht="15.75" customHeight="1" thickBot="1">
      <c r="A14" s="40">
        <v>6</v>
      </c>
      <c r="B14" s="105"/>
      <c r="C14" s="101" t="s">
        <v>119</v>
      </c>
      <c r="D14" s="101" t="s">
        <v>118</v>
      </c>
      <c r="E14" s="102" t="s">
        <v>120</v>
      </c>
      <c r="F14" s="38">
        <f t="shared" si="0"/>
        <v>7</v>
      </c>
      <c r="G14" s="44">
        <f t="shared" si="3"/>
        <v>560</v>
      </c>
      <c r="H14" s="45">
        <f t="shared" si="4"/>
        <v>1</v>
      </c>
      <c r="I14" s="46">
        <f t="shared" si="5"/>
        <v>360</v>
      </c>
      <c r="J14" s="81">
        <f t="shared" si="1"/>
        <v>7</v>
      </c>
      <c r="K14" s="45">
        <f t="shared" si="6"/>
        <v>520</v>
      </c>
      <c r="L14" s="45">
        <f t="shared" si="7"/>
        <v>1</v>
      </c>
      <c r="M14" s="46">
        <f t="shared" si="8"/>
        <v>320</v>
      </c>
      <c r="N14" s="81">
        <f t="shared" si="2"/>
        <v>14</v>
      </c>
      <c r="O14" s="45">
        <f t="shared" si="9"/>
        <v>0</v>
      </c>
      <c r="P14" s="45">
        <f t="shared" si="10"/>
        <v>0</v>
      </c>
      <c r="Q14" s="46">
        <f t="shared" si="11"/>
        <v>0</v>
      </c>
      <c r="R14" s="52">
        <v>360</v>
      </c>
      <c r="S14" s="51"/>
      <c r="T14" s="51"/>
      <c r="U14" s="51"/>
      <c r="V14" s="51"/>
      <c r="W14" s="51"/>
      <c r="X14" s="51"/>
      <c r="Y14" s="51"/>
      <c r="Z14" s="51"/>
      <c r="AA14" s="51"/>
      <c r="AB14" s="15"/>
      <c r="AC14" s="15"/>
      <c r="AD14" s="15"/>
      <c r="AE14" s="15"/>
      <c r="AF14" s="16"/>
      <c r="AG14" s="14">
        <v>320</v>
      </c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6"/>
      <c r="AV14" s="14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6"/>
    </row>
    <row r="15" spans="1:62" ht="15.75" customHeight="1" thickBot="1">
      <c r="A15" s="39">
        <v>7</v>
      </c>
      <c r="B15" s="104"/>
      <c r="C15" s="101" t="s">
        <v>122</v>
      </c>
      <c r="D15" s="101" t="s">
        <v>123</v>
      </c>
      <c r="E15" s="102" t="s">
        <v>121</v>
      </c>
      <c r="F15" s="38">
        <f t="shared" si="0"/>
        <v>4</v>
      </c>
      <c r="G15" s="44">
        <f t="shared" si="3"/>
        <v>1660</v>
      </c>
      <c r="H15" s="45">
        <f t="shared" si="4"/>
        <v>3</v>
      </c>
      <c r="I15" s="46">
        <f t="shared" si="5"/>
        <v>1060</v>
      </c>
      <c r="J15" s="81">
        <f t="shared" si="1"/>
        <v>14</v>
      </c>
      <c r="K15" s="45">
        <f t="shared" si="6"/>
        <v>0</v>
      </c>
      <c r="L15" s="45">
        <f t="shared" si="7"/>
        <v>0</v>
      </c>
      <c r="M15" s="46">
        <f t="shared" si="8"/>
        <v>0</v>
      </c>
      <c r="N15" s="81">
        <f t="shared" si="2"/>
        <v>2</v>
      </c>
      <c r="O15" s="45">
        <f t="shared" si="9"/>
        <v>1535</v>
      </c>
      <c r="P15" s="45">
        <f t="shared" si="10"/>
        <v>3</v>
      </c>
      <c r="Q15" s="46">
        <f t="shared" si="11"/>
        <v>935</v>
      </c>
      <c r="R15" s="52">
        <v>340</v>
      </c>
      <c r="S15" s="51">
        <v>390</v>
      </c>
      <c r="T15" s="51">
        <v>330</v>
      </c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15"/>
      <c r="AF15" s="16"/>
      <c r="AG15" s="14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6"/>
      <c r="AV15" s="14">
        <v>320</v>
      </c>
      <c r="AW15" s="15">
        <v>320</v>
      </c>
      <c r="AX15" s="15">
        <v>295</v>
      </c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6"/>
    </row>
    <row r="16" spans="1:62" ht="15.75" customHeight="1" thickBot="1">
      <c r="A16" s="40">
        <v>8</v>
      </c>
      <c r="B16" s="100" t="s">
        <v>124</v>
      </c>
      <c r="C16" s="101" t="s">
        <v>125</v>
      </c>
      <c r="D16" s="101" t="s">
        <v>127</v>
      </c>
      <c r="E16" s="102" t="s">
        <v>126</v>
      </c>
      <c r="F16" s="38">
        <f t="shared" si="0"/>
        <v>15</v>
      </c>
      <c r="G16" s="44">
        <f t="shared" si="3"/>
        <v>0</v>
      </c>
      <c r="H16" s="45">
        <f t="shared" si="4"/>
        <v>0</v>
      </c>
      <c r="I16" s="46">
        <f t="shared" si="5"/>
        <v>0</v>
      </c>
      <c r="J16" s="81">
        <f t="shared" si="1"/>
        <v>14</v>
      </c>
      <c r="K16" s="45">
        <f t="shared" si="6"/>
        <v>0</v>
      </c>
      <c r="L16" s="45">
        <f t="shared" si="7"/>
        <v>0</v>
      </c>
      <c r="M16" s="46">
        <f t="shared" si="8"/>
        <v>0</v>
      </c>
      <c r="N16" s="81">
        <f t="shared" si="2"/>
        <v>5</v>
      </c>
      <c r="O16" s="45">
        <f t="shared" si="9"/>
        <v>580</v>
      </c>
      <c r="P16" s="45">
        <f t="shared" si="10"/>
        <v>1</v>
      </c>
      <c r="Q16" s="46">
        <f t="shared" si="11"/>
        <v>380</v>
      </c>
      <c r="R16" s="52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15"/>
      <c r="AF16" s="16"/>
      <c r="AG16" s="14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6"/>
      <c r="AV16" s="14">
        <v>380</v>
      </c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6"/>
    </row>
    <row r="17" spans="1:62" ht="15.75" customHeight="1" thickBot="1">
      <c r="A17" s="40">
        <v>9</v>
      </c>
      <c r="B17" s="104"/>
      <c r="C17" s="101" t="s">
        <v>128</v>
      </c>
      <c r="D17" s="101" t="s">
        <v>130</v>
      </c>
      <c r="E17" s="102" t="s">
        <v>129</v>
      </c>
      <c r="F17" s="38">
        <f t="shared" si="0"/>
        <v>2</v>
      </c>
      <c r="G17" s="44">
        <f t="shared" si="3"/>
        <v>2230</v>
      </c>
      <c r="H17" s="45">
        <f t="shared" si="4"/>
        <v>4</v>
      </c>
      <c r="I17" s="46">
        <f t="shared" si="5"/>
        <v>1430</v>
      </c>
      <c r="J17" s="81">
        <f t="shared" si="1"/>
        <v>4</v>
      </c>
      <c r="K17" s="45">
        <f t="shared" si="6"/>
        <v>560</v>
      </c>
      <c r="L17" s="45">
        <f t="shared" si="7"/>
        <v>1</v>
      </c>
      <c r="M17" s="46">
        <f t="shared" si="8"/>
        <v>360</v>
      </c>
      <c r="N17" s="81">
        <f t="shared" si="2"/>
        <v>14</v>
      </c>
      <c r="O17" s="45">
        <f t="shared" si="9"/>
        <v>0</v>
      </c>
      <c r="P17" s="45">
        <f t="shared" si="10"/>
        <v>0</v>
      </c>
      <c r="Q17" s="46">
        <f t="shared" si="11"/>
        <v>0</v>
      </c>
      <c r="R17" s="52">
        <v>390</v>
      </c>
      <c r="S17" s="51">
        <v>350</v>
      </c>
      <c r="T17" s="51">
        <v>360</v>
      </c>
      <c r="U17" s="51">
        <v>330</v>
      </c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16"/>
      <c r="AG17" s="14">
        <v>360</v>
      </c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6"/>
      <c r="AV17" s="14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6"/>
    </row>
    <row r="18" spans="1:62" ht="15.75" customHeight="1" thickBot="1">
      <c r="A18" s="40">
        <v>10</v>
      </c>
      <c r="B18" s="100" t="s">
        <v>110</v>
      </c>
      <c r="C18" s="101" t="s">
        <v>132</v>
      </c>
      <c r="D18" s="101" t="s">
        <v>131</v>
      </c>
      <c r="E18" s="102" t="s">
        <v>133</v>
      </c>
      <c r="F18" s="38">
        <f t="shared" si="0"/>
        <v>15</v>
      </c>
      <c r="G18" s="44">
        <f t="shared" si="3"/>
        <v>0</v>
      </c>
      <c r="H18" s="45">
        <f t="shared" si="4"/>
        <v>0</v>
      </c>
      <c r="I18" s="46">
        <f t="shared" si="5"/>
        <v>0</v>
      </c>
      <c r="J18" s="81">
        <f t="shared" si="1"/>
        <v>14</v>
      </c>
      <c r="K18" s="45">
        <f t="shared" si="6"/>
        <v>0</v>
      </c>
      <c r="L18" s="45">
        <f t="shared" si="7"/>
        <v>0</v>
      </c>
      <c r="M18" s="46">
        <f t="shared" si="8"/>
        <v>0</v>
      </c>
      <c r="N18" s="81">
        <f t="shared" si="2"/>
        <v>4</v>
      </c>
      <c r="O18" s="45">
        <f t="shared" si="9"/>
        <v>590</v>
      </c>
      <c r="P18" s="45">
        <f t="shared" si="10"/>
        <v>1</v>
      </c>
      <c r="Q18" s="46">
        <f t="shared" si="11"/>
        <v>390</v>
      </c>
      <c r="R18" s="52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3"/>
      <c r="AG18" s="52"/>
      <c r="AH18" s="51"/>
      <c r="AI18" s="51"/>
      <c r="AJ18" s="51"/>
      <c r="AK18" s="51"/>
      <c r="AL18" s="51"/>
      <c r="AM18" s="51"/>
      <c r="AN18" s="51"/>
      <c r="AO18" s="15"/>
      <c r="AP18" s="15"/>
      <c r="AQ18" s="15"/>
      <c r="AR18" s="15"/>
      <c r="AS18" s="15"/>
      <c r="AT18" s="15"/>
      <c r="AU18" s="16"/>
      <c r="AV18" s="14">
        <v>390</v>
      </c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6"/>
    </row>
    <row r="19" spans="1:62" ht="15.75" customHeight="1" thickBot="1">
      <c r="A19" s="39">
        <v>11</v>
      </c>
      <c r="B19" s="104"/>
      <c r="C19" s="101" t="s">
        <v>135</v>
      </c>
      <c r="D19" s="101" t="s">
        <v>134</v>
      </c>
      <c r="E19" s="102" t="s">
        <v>136</v>
      </c>
      <c r="F19" s="38">
        <f t="shared" si="0"/>
        <v>6</v>
      </c>
      <c r="G19" s="44">
        <f t="shared" si="3"/>
        <v>1210</v>
      </c>
      <c r="H19" s="45">
        <f t="shared" si="4"/>
        <v>2</v>
      </c>
      <c r="I19" s="46">
        <f t="shared" si="5"/>
        <v>810</v>
      </c>
      <c r="J19" s="81">
        <f t="shared" si="1"/>
        <v>2</v>
      </c>
      <c r="K19" s="45">
        <f t="shared" si="6"/>
        <v>1245</v>
      </c>
      <c r="L19" s="45">
        <f t="shared" si="7"/>
        <v>2</v>
      </c>
      <c r="M19" s="46">
        <f t="shared" si="8"/>
        <v>845</v>
      </c>
      <c r="N19" s="81">
        <f t="shared" si="2"/>
        <v>3</v>
      </c>
      <c r="O19" s="45">
        <f t="shared" si="9"/>
        <v>990</v>
      </c>
      <c r="P19" s="45">
        <f t="shared" si="10"/>
        <v>2</v>
      </c>
      <c r="Q19" s="46">
        <f t="shared" si="11"/>
        <v>590</v>
      </c>
      <c r="R19" s="52">
        <v>370</v>
      </c>
      <c r="S19" s="51">
        <v>440</v>
      </c>
      <c r="T19" s="51"/>
      <c r="U19" s="51"/>
      <c r="V19" s="51"/>
      <c r="W19" s="51"/>
      <c r="X19" s="15"/>
      <c r="Y19" s="15"/>
      <c r="Z19" s="15"/>
      <c r="AA19" s="15"/>
      <c r="AB19" s="15"/>
      <c r="AC19" s="15"/>
      <c r="AD19" s="15"/>
      <c r="AE19" s="15"/>
      <c r="AF19" s="16"/>
      <c r="AG19" s="14">
        <v>375</v>
      </c>
      <c r="AH19" s="15">
        <v>470</v>
      </c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6"/>
      <c r="AV19" s="14">
        <v>260</v>
      </c>
      <c r="AW19" s="15"/>
      <c r="AX19" s="15">
        <v>330</v>
      </c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6"/>
    </row>
    <row r="20" spans="1:62" ht="15.75" customHeight="1" thickBot="1">
      <c r="A20" s="40">
        <v>12</v>
      </c>
      <c r="B20" s="100" t="s">
        <v>124</v>
      </c>
      <c r="C20" s="101" t="s">
        <v>137</v>
      </c>
      <c r="D20" s="101" t="s">
        <v>138</v>
      </c>
      <c r="E20" s="102" t="s">
        <v>139</v>
      </c>
      <c r="F20" s="38">
        <f t="shared" si="0"/>
        <v>15</v>
      </c>
      <c r="G20" s="44">
        <f t="shared" si="3"/>
        <v>0</v>
      </c>
      <c r="H20" s="45">
        <f t="shared" si="4"/>
        <v>0</v>
      </c>
      <c r="I20" s="46">
        <f t="shared" si="5"/>
        <v>0</v>
      </c>
      <c r="J20" s="81">
        <f t="shared" si="1"/>
        <v>14</v>
      </c>
      <c r="K20" s="45">
        <f t="shared" si="6"/>
        <v>0</v>
      </c>
      <c r="L20" s="45">
        <f t="shared" si="7"/>
        <v>0</v>
      </c>
      <c r="M20" s="46">
        <f t="shared" si="8"/>
        <v>0</v>
      </c>
      <c r="N20" s="81">
        <f t="shared" si="2"/>
        <v>7</v>
      </c>
      <c r="O20" s="45">
        <f t="shared" si="9"/>
        <v>530</v>
      </c>
      <c r="P20" s="45">
        <f t="shared" si="10"/>
        <v>1</v>
      </c>
      <c r="Q20" s="46">
        <f t="shared" si="11"/>
        <v>330</v>
      </c>
      <c r="R20" s="52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3"/>
      <c r="AG20" s="52"/>
      <c r="AH20" s="51"/>
      <c r="AI20" s="51"/>
      <c r="AJ20" s="51"/>
      <c r="AK20" s="51"/>
      <c r="AL20" s="51"/>
      <c r="AM20" s="15"/>
      <c r="AN20" s="15"/>
      <c r="AO20" s="15"/>
      <c r="AP20" s="15"/>
      <c r="AQ20" s="15"/>
      <c r="AR20" s="15"/>
      <c r="AS20" s="15"/>
      <c r="AT20" s="15"/>
      <c r="AU20" s="16"/>
      <c r="AV20" s="14">
        <v>330</v>
      </c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6"/>
    </row>
    <row r="21" spans="1:62" ht="15.75" customHeight="1" thickBot="1">
      <c r="A21" s="40">
        <v>13</v>
      </c>
      <c r="B21" s="104"/>
      <c r="C21" s="101" t="s">
        <v>141</v>
      </c>
      <c r="D21" s="101" t="s">
        <v>142</v>
      </c>
      <c r="E21" s="102" t="s">
        <v>140</v>
      </c>
      <c r="F21" s="38">
        <f t="shared" si="0"/>
        <v>1</v>
      </c>
      <c r="G21" s="44">
        <f t="shared" si="3"/>
        <v>5540</v>
      </c>
      <c r="H21" s="45">
        <f t="shared" si="4"/>
        <v>10</v>
      </c>
      <c r="I21" s="46">
        <f t="shared" si="5"/>
        <v>3540</v>
      </c>
      <c r="J21" s="81">
        <f t="shared" si="1"/>
        <v>14</v>
      </c>
      <c r="K21" s="45">
        <f t="shared" si="6"/>
        <v>0</v>
      </c>
      <c r="L21" s="45">
        <f t="shared" si="7"/>
        <v>0</v>
      </c>
      <c r="M21" s="46">
        <f t="shared" si="8"/>
        <v>0</v>
      </c>
      <c r="N21" s="81">
        <f t="shared" si="2"/>
        <v>6</v>
      </c>
      <c r="O21" s="45">
        <f t="shared" si="9"/>
        <v>570</v>
      </c>
      <c r="P21" s="45">
        <f t="shared" si="10"/>
        <v>1</v>
      </c>
      <c r="Q21" s="46">
        <f t="shared" si="11"/>
        <v>370</v>
      </c>
      <c r="R21" s="52">
        <v>350</v>
      </c>
      <c r="S21" s="51">
        <v>350</v>
      </c>
      <c r="T21" s="51">
        <v>360</v>
      </c>
      <c r="U21" s="51">
        <v>340</v>
      </c>
      <c r="V21" s="51">
        <v>440</v>
      </c>
      <c r="W21" s="51">
        <v>340</v>
      </c>
      <c r="X21" s="51">
        <v>300</v>
      </c>
      <c r="Y21" s="51">
        <v>380</v>
      </c>
      <c r="Z21" s="51">
        <v>350</v>
      </c>
      <c r="AA21" s="51">
        <v>330</v>
      </c>
      <c r="AB21" s="51"/>
      <c r="AC21" s="51"/>
      <c r="AD21" s="51"/>
      <c r="AE21" s="51"/>
      <c r="AF21" s="53"/>
      <c r="AG21" s="14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6"/>
      <c r="AV21" s="14">
        <v>370</v>
      </c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6"/>
    </row>
    <row r="22" spans="1:62" ht="15.75" customHeight="1" thickBot="1">
      <c r="A22" s="40">
        <v>14</v>
      </c>
      <c r="B22" s="100" t="s">
        <v>143</v>
      </c>
      <c r="C22" s="101" t="s">
        <v>144</v>
      </c>
      <c r="D22" s="101" t="s">
        <v>146</v>
      </c>
      <c r="E22" s="102" t="s">
        <v>145</v>
      </c>
      <c r="F22" s="38">
        <f t="shared" si="0"/>
        <v>15</v>
      </c>
      <c r="G22" s="44">
        <f t="shared" si="3"/>
        <v>0</v>
      </c>
      <c r="H22" s="45">
        <f t="shared" si="4"/>
        <v>0</v>
      </c>
      <c r="I22" s="46">
        <f t="shared" si="5"/>
        <v>0</v>
      </c>
      <c r="J22" s="81">
        <f t="shared" si="1"/>
        <v>1</v>
      </c>
      <c r="K22" s="45">
        <f t="shared" si="6"/>
        <v>2267</v>
      </c>
      <c r="L22" s="45">
        <f t="shared" si="7"/>
        <v>4</v>
      </c>
      <c r="M22" s="46">
        <f t="shared" si="8"/>
        <v>1467</v>
      </c>
      <c r="N22" s="81">
        <f t="shared" si="2"/>
        <v>14</v>
      </c>
      <c r="O22" s="45">
        <f t="shared" si="9"/>
        <v>0</v>
      </c>
      <c r="P22" s="45">
        <f t="shared" si="10"/>
        <v>0</v>
      </c>
      <c r="Q22" s="46">
        <f t="shared" si="11"/>
        <v>0</v>
      </c>
      <c r="R22" s="52"/>
      <c r="S22" s="51"/>
      <c r="T22" s="51"/>
      <c r="U22" s="51"/>
      <c r="V22" s="51"/>
      <c r="W22" s="51"/>
      <c r="X22" s="51"/>
      <c r="Y22" s="51"/>
      <c r="Z22" s="51"/>
      <c r="AA22" s="51"/>
      <c r="AB22" s="15"/>
      <c r="AC22" s="15"/>
      <c r="AD22" s="15"/>
      <c r="AE22" s="15"/>
      <c r="AF22" s="16"/>
      <c r="AG22" s="14">
        <v>345</v>
      </c>
      <c r="AH22" s="15">
        <v>350</v>
      </c>
      <c r="AI22" s="15">
        <v>342</v>
      </c>
      <c r="AJ22" s="15">
        <v>430</v>
      </c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6"/>
      <c r="AV22" s="14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6"/>
    </row>
    <row r="23" spans="1:62" ht="15.75" customHeight="1">
      <c r="A23" s="40">
        <v>15</v>
      </c>
      <c r="B23" s="108"/>
      <c r="C23" s="109" t="s">
        <v>148</v>
      </c>
      <c r="D23" s="106" t="s">
        <v>147</v>
      </c>
      <c r="E23" s="110" t="s">
        <v>149</v>
      </c>
      <c r="F23" s="38">
        <f t="shared" si="0"/>
        <v>7</v>
      </c>
      <c r="G23" s="44">
        <f t="shared" si="3"/>
        <v>560</v>
      </c>
      <c r="H23" s="45">
        <f t="shared" si="4"/>
        <v>1</v>
      </c>
      <c r="I23" s="46">
        <f t="shared" si="5"/>
        <v>360</v>
      </c>
      <c r="J23" s="81">
        <f t="shared" si="1"/>
        <v>3</v>
      </c>
      <c r="K23" s="45">
        <f t="shared" si="6"/>
        <v>1105</v>
      </c>
      <c r="L23" s="45">
        <f t="shared" si="7"/>
        <v>2</v>
      </c>
      <c r="M23" s="46">
        <f t="shared" si="8"/>
        <v>705</v>
      </c>
      <c r="N23" s="81">
        <f t="shared" si="2"/>
        <v>14</v>
      </c>
      <c r="O23" s="45">
        <f t="shared" si="9"/>
        <v>0</v>
      </c>
      <c r="P23" s="45">
        <f t="shared" si="10"/>
        <v>0</v>
      </c>
      <c r="Q23" s="46">
        <f t="shared" si="11"/>
        <v>0</v>
      </c>
      <c r="R23" s="52">
        <v>360</v>
      </c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15"/>
      <c r="AE23" s="15"/>
      <c r="AF23" s="16"/>
      <c r="AG23" s="14">
        <v>351</v>
      </c>
      <c r="AH23" s="15">
        <v>354</v>
      </c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6"/>
      <c r="AV23" s="14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6"/>
    </row>
    <row r="24" spans="1:62" ht="12.6" customHeight="1">
      <c r="A24" s="33"/>
      <c r="B24" s="33"/>
      <c r="C24" s="2"/>
      <c r="D24" s="2"/>
      <c r="E24" s="2"/>
      <c r="F24" s="33"/>
      <c r="G24" s="8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62">
      <c r="A25" s="33"/>
      <c r="B25" s="33"/>
      <c r="C25" s="2"/>
      <c r="D25" s="2"/>
      <c r="E25" s="2"/>
      <c r="F25" s="33"/>
      <c r="G25" s="8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62">
      <c r="A26" s="33"/>
      <c r="B26" s="33"/>
      <c r="C26" s="2"/>
      <c r="D26" s="2"/>
      <c r="E26" s="2"/>
      <c r="F26" s="33"/>
      <c r="G26" s="8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62">
      <c r="A27" s="33"/>
      <c r="B27" s="33"/>
      <c r="C27" s="2"/>
      <c r="D27" s="2"/>
      <c r="E27" s="2"/>
      <c r="F27" s="33"/>
      <c r="G27" s="8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62">
      <c r="A28" s="33"/>
      <c r="B28" s="33"/>
      <c r="C28" s="2"/>
      <c r="D28" s="2"/>
      <c r="E28" s="2"/>
      <c r="F28" s="33"/>
      <c r="G28" s="8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62">
      <c r="A29" s="33"/>
      <c r="B29" s="33"/>
      <c r="C29" s="2"/>
      <c r="D29" s="2"/>
      <c r="E29" s="2"/>
      <c r="F29" s="33"/>
      <c r="G29" s="8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62">
      <c r="A30" s="33"/>
      <c r="B30" s="33"/>
      <c r="C30" s="2"/>
      <c r="D30" s="2"/>
      <c r="E30" s="2"/>
      <c r="F30" s="33"/>
      <c r="G30" s="8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62">
      <c r="A31" s="33"/>
      <c r="B31" s="33"/>
      <c r="C31" s="2"/>
      <c r="D31" s="2"/>
      <c r="E31" s="2"/>
      <c r="F31" s="33"/>
      <c r="G31" s="8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62">
      <c r="A32" s="33"/>
      <c r="B32" s="33"/>
      <c r="C32" s="2"/>
      <c r="D32" s="2"/>
      <c r="E32" s="2"/>
      <c r="F32" s="33"/>
      <c r="G32" s="8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>
      <c r="A33" s="33"/>
      <c r="B33" s="33"/>
      <c r="C33" s="2"/>
      <c r="D33" s="2"/>
      <c r="E33" s="2"/>
      <c r="F33" s="33"/>
      <c r="G33" s="8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>
      <c r="A34" s="33"/>
      <c r="B34" s="33"/>
      <c r="C34" s="2"/>
      <c r="D34" s="2"/>
      <c r="E34" s="2"/>
      <c r="F34" s="33"/>
      <c r="G34" s="8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>
      <c r="A35" s="33"/>
      <c r="B35" s="33"/>
      <c r="C35" s="2"/>
      <c r="D35" s="2"/>
      <c r="E35" s="2"/>
      <c r="F35" s="33"/>
      <c r="G35" s="8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>
      <c r="A36" s="33"/>
      <c r="B36" s="33"/>
      <c r="C36" s="2"/>
      <c r="D36" s="2"/>
      <c r="E36" s="2"/>
      <c r="F36" s="33"/>
      <c r="G36" s="8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>
      <c r="A37" s="33"/>
      <c r="B37" s="33"/>
      <c r="C37" s="2"/>
      <c r="D37" s="2"/>
      <c r="E37" s="2"/>
      <c r="F37" s="33"/>
      <c r="G37" s="8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>
      <c r="A38" s="33"/>
      <c r="B38" s="33"/>
      <c r="C38" s="2"/>
      <c r="D38" s="2"/>
      <c r="E38" s="2"/>
      <c r="F38" s="33"/>
      <c r="G38" s="8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>
      <c r="A39" s="33"/>
      <c r="B39" s="33"/>
      <c r="C39" s="2"/>
      <c r="D39" s="2"/>
      <c r="E39" s="2"/>
      <c r="F39" s="33"/>
      <c r="G39" s="8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>
      <c r="A40" s="33"/>
      <c r="B40" s="33"/>
      <c r="C40" s="2"/>
      <c r="D40" s="2"/>
      <c r="E40" s="2"/>
      <c r="F40" s="33"/>
      <c r="G40" s="8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>
      <c r="A41" s="33"/>
      <c r="B41" s="33"/>
      <c r="C41" s="2"/>
      <c r="D41" s="2"/>
      <c r="E41" s="2"/>
      <c r="F41" s="33"/>
      <c r="G41" s="8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>
      <c r="A42" s="33"/>
      <c r="B42" s="33"/>
      <c r="C42" s="2"/>
      <c r="D42" s="2"/>
      <c r="E42" s="2"/>
      <c r="F42" s="33"/>
      <c r="G42" s="8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>
      <c r="A43" s="33"/>
      <c r="B43" s="33"/>
      <c r="C43" s="2"/>
      <c r="D43" s="2"/>
      <c r="E43" s="2"/>
      <c r="F43" s="33"/>
      <c r="G43" s="8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>
      <c r="A44" s="33"/>
      <c r="B44" s="33"/>
      <c r="C44" s="2"/>
      <c r="D44" s="2"/>
      <c r="E44" s="2"/>
      <c r="F44" s="33"/>
      <c r="G44" s="8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>
      <c r="A45" s="33"/>
      <c r="B45" s="33"/>
      <c r="C45" s="2"/>
      <c r="D45" s="2"/>
      <c r="E45" s="2"/>
      <c r="F45" s="33"/>
      <c r="G45" s="8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>
      <c r="A46" s="33"/>
      <c r="B46" s="33"/>
      <c r="C46" s="2"/>
      <c r="D46" s="2"/>
      <c r="E46" s="2"/>
      <c r="F46" s="33"/>
      <c r="G46" s="8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>
      <c r="A47" s="33"/>
      <c r="B47" s="33"/>
      <c r="C47" s="2"/>
      <c r="D47" s="2"/>
      <c r="E47" s="2"/>
      <c r="F47" s="33"/>
      <c r="G47" s="8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>
      <c r="A48" s="33"/>
      <c r="B48" s="33"/>
      <c r="C48" s="2"/>
      <c r="D48" s="2"/>
      <c r="E48" s="2"/>
      <c r="F48" s="33"/>
      <c r="G48" s="8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>
      <c r="A49" s="33"/>
      <c r="B49" s="33"/>
      <c r="C49" s="2"/>
      <c r="D49" s="2"/>
      <c r="E49" s="2"/>
      <c r="F49" s="33"/>
      <c r="G49" s="8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>
      <c r="A50" s="33"/>
      <c r="B50" s="33"/>
      <c r="C50" s="2"/>
      <c r="D50" s="2"/>
      <c r="E50" s="2"/>
      <c r="F50" s="33"/>
      <c r="G50" s="8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>
      <c r="A51" s="33"/>
      <c r="B51" s="33"/>
      <c r="C51" s="2"/>
      <c r="D51" s="2"/>
      <c r="E51" s="2"/>
      <c r="F51" s="33"/>
      <c r="G51" s="8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>
      <c r="A52" s="33"/>
      <c r="B52" s="33"/>
      <c r="C52" s="2"/>
      <c r="D52" s="2"/>
      <c r="E52" s="2"/>
      <c r="F52" s="33"/>
      <c r="G52" s="8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>
      <c r="A53" s="33"/>
      <c r="B53" s="33"/>
      <c r="C53" s="2"/>
      <c r="D53" s="2"/>
      <c r="E53" s="2"/>
      <c r="F53" s="33"/>
      <c r="G53" s="8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>
      <c r="A54" s="33"/>
      <c r="B54" s="33"/>
      <c r="C54" s="2"/>
      <c r="D54" s="2"/>
      <c r="E54" s="2"/>
      <c r="F54" s="33"/>
      <c r="G54" s="8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>
      <c r="A55" s="33"/>
      <c r="B55" s="33"/>
      <c r="C55" s="2"/>
      <c r="D55" s="2"/>
      <c r="E55" s="2"/>
      <c r="F55" s="33"/>
      <c r="G55" s="8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>
      <c r="A56" s="33"/>
      <c r="B56" s="33"/>
      <c r="C56" s="2"/>
      <c r="D56" s="2"/>
      <c r="E56" s="2"/>
      <c r="F56" s="33"/>
      <c r="G56" s="8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>
      <c r="A57" s="33"/>
      <c r="B57" s="33"/>
      <c r="C57" s="2"/>
      <c r="D57" s="2"/>
      <c r="E57" s="2"/>
      <c r="F57" s="33"/>
      <c r="G57" s="8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>
      <c r="A58" s="33"/>
      <c r="B58" s="33"/>
      <c r="C58" s="2"/>
      <c r="D58" s="2"/>
      <c r="E58" s="2"/>
      <c r="F58" s="33"/>
      <c r="G58" s="8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>
      <c r="A59" s="33"/>
      <c r="B59" s="33"/>
      <c r="C59" s="2"/>
      <c r="D59" s="2"/>
      <c r="E59" s="2"/>
      <c r="F59" s="33"/>
      <c r="G59" s="8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>
      <c r="A60" s="33"/>
      <c r="B60" s="33"/>
      <c r="C60" s="2"/>
      <c r="D60" s="2"/>
      <c r="E60" s="2"/>
      <c r="F60" s="33"/>
      <c r="G60" s="8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>
      <c r="A61" s="33"/>
      <c r="B61" s="33"/>
      <c r="C61" s="2"/>
      <c r="D61" s="2"/>
      <c r="E61" s="2"/>
      <c r="F61" s="33"/>
      <c r="G61" s="8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>
      <c r="A62" s="33"/>
      <c r="B62" s="33"/>
      <c r="C62" s="2"/>
      <c r="D62" s="2"/>
      <c r="E62" s="2"/>
      <c r="F62" s="33"/>
      <c r="G62" s="8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>
      <c r="A63" s="33"/>
      <c r="B63" s="33"/>
      <c r="C63" s="2"/>
      <c r="D63" s="2"/>
      <c r="E63" s="2"/>
      <c r="F63" s="33"/>
      <c r="G63" s="8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>
      <c r="A64" s="33"/>
      <c r="B64" s="33"/>
      <c r="C64" s="2"/>
      <c r="D64" s="2"/>
      <c r="E64" s="2"/>
      <c r="F64" s="33"/>
      <c r="G64" s="8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>
      <c r="A65" s="33"/>
      <c r="B65" s="33"/>
      <c r="C65" s="2"/>
      <c r="D65" s="2"/>
      <c r="E65" s="2"/>
      <c r="F65" s="33"/>
      <c r="G65" s="8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>
      <c r="A66" s="33"/>
      <c r="B66" s="33"/>
      <c r="C66" s="2"/>
      <c r="D66" s="2"/>
      <c r="E66" s="2"/>
      <c r="F66" s="33"/>
      <c r="G66" s="8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</sheetData>
  <pageMargins left="0.74803149606299213" right="0.74803149606299213" top="0.98425196850393704" bottom="0.98425196850393704" header="0.51181102362204722" footer="0.51181102362204722"/>
  <pageSetup paperSize="9" scale="53" orientation="landscape" r:id="rId1"/>
  <headerFooter scaleWithDoc="0" alignWithMargins="0"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2</vt:i4>
      </vt:variant>
    </vt:vector>
  </HeadingPairs>
  <TitlesOfParts>
    <vt:vector size="15" baseType="lpstr">
      <vt:lpstr>Nrs</vt:lpstr>
      <vt:lpstr>Fiches</vt:lpstr>
      <vt:lpstr>Deelnemers</vt:lpstr>
      <vt:lpstr>M 1</vt:lpstr>
      <vt:lpstr>M 2</vt:lpstr>
      <vt:lpstr>M 3</vt:lpstr>
      <vt:lpstr>M 4</vt:lpstr>
      <vt:lpstr>M 5</vt:lpstr>
      <vt:lpstr>M 6</vt:lpstr>
      <vt:lpstr>M 7</vt:lpstr>
      <vt:lpstr>M 8</vt:lpstr>
      <vt:lpstr>Eindklassement</vt:lpstr>
      <vt:lpstr>Blad1</vt:lpstr>
      <vt:lpstr>Eindklassement!Zone_d_impression</vt:lpstr>
      <vt:lpstr>Nrs!Zone_d_impression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Allacker</dc:creator>
  <cp:lastModifiedBy>Thierry Jamagne</cp:lastModifiedBy>
  <cp:lastPrinted>2019-03-12T07:48:42Z</cp:lastPrinted>
  <dcterms:created xsi:type="dcterms:W3CDTF">2006-09-08T16:00:45Z</dcterms:created>
  <dcterms:modified xsi:type="dcterms:W3CDTF">2019-03-18T19:59:14Z</dcterms:modified>
</cp:coreProperties>
</file>